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QSWP\Accounts\2021-22\"/>
    </mc:Choice>
  </mc:AlternateContent>
  <xr:revisionPtr revIDLastSave="0" documentId="13_ncr:1_{79699190-28DF-436C-A996-3EDBFC8475A2}" xr6:coauthVersionLast="47" xr6:coauthVersionMax="47" xr10:uidLastSave="{00000000-0000-0000-0000-000000000000}"/>
  <bookViews>
    <workbookView xWindow="-26970" yWindow="23445" windowWidth="21600" windowHeight="11385" activeTab="1" xr2:uid="{39A3B966-7835-4064-B644-437CBCEF6E9F}"/>
  </bookViews>
  <sheets>
    <sheet name="Summary 2020-21" sheetId="1" r:id="rId1"/>
    <sheet name="Budget 2021-2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25" i="1" s="1"/>
  <c r="B22" i="1"/>
  <c r="B26" i="1" s="1"/>
  <c r="B29" i="1"/>
  <c r="B19" i="3"/>
  <c r="B31" i="1" l="1"/>
</calcChain>
</file>

<file path=xl/sharedStrings.xml><?xml version="1.0" encoding="utf-8"?>
<sst xmlns="http://schemas.openxmlformats.org/spreadsheetml/2006/main" count="41" uniqueCount="32">
  <si>
    <t>Queen Scout Working Party</t>
  </si>
  <si>
    <t>Income</t>
  </si>
  <si>
    <t>Amount</t>
  </si>
  <si>
    <t>Membership</t>
  </si>
  <si>
    <t>Weekends Away</t>
  </si>
  <si>
    <t>Donations</t>
  </si>
  <si>
    <t>Socials</t>
  </si>
  <si>
    <t>Other</t>
  </si>
  <si>
    <t>Shop</t>
  </si>
  <si>
    <t>Total</t>
  </si>
  <si>
    <t>Expenditure</t>
  </si>
  <si>
    <t>Postage &amp; Stationary</t>
  </si>
  <si>
    <t>Website Hosting</t>
  </si>
  <si>
    <t>Committee Expenses</t>
  </si>
  <si>
    <t>Merchandising</t>
  </si>
  <si>
    <t>Add Income</t>
  </si>
  <si>
    <t>Error</t>
  </si>
  <si>
    <t>Subtract Expenditure</t>
  </si>
  <si>
    <t>Surplus/Deficit for Year</t>
  </si>
  <si>
    <t>Start of Year</t>
  </si>
  <si>
    <t>Postage &amp; Stationery</t>
  </si>
  <si>
    <t>Committee Meeting Expenses</t>
  </si>
  <si>
    <t>.</t>
  </si>
  <si>
    <t>End of Year</t>
  </si>
  <si>
    <t>Shop Sales</t>
  </si>
  <si>
    <t>Contingency Fund of £1000 matained</t>
  </si>
  <si>
    <r>
      <t xml:space="preserve">Social Fund </t>
    </r>
    <r>
      <rPr>
        <sz val="10"/>
        <rFont val="Pru Sans Normal"/>
      </rPr>
      <t>£1 per member at end of year</t>
    </r>
  </si>
  <si>
    <t>Interest</t>
  </si>
  <si>
    <t>Budget 2021/22</t>
  </si>
  <si>
    <t>Income &amp; Expenditure Account 06/04/21 to 05/04/22</t>
  </si>
  <si>
    <t>Balance Brought Forward (06/04/2021)</t>
  </si>
  <si>
    <t>Balance Carried Forward (05/04/2022)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</si>
</sst>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Pru Sans Normal"/>
    </font>
    <font>
      <sz val="11"/>
      <name val="Pru Sans Normal"/>
    </font>
    <font>
      <sz val="10"/>
      <name val="Pru Sans Norm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quotePrefix="1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43" fontId="0" fillId="0" borderId="0" xfId="1" applyFont="1"/>
    <xf numFmtId="43" fontId="0" fillId="0" borderId="1" xfId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4"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171450</xdr:rowOff>
    </xdr:from>
    <xdr:to>
      <xdr:col>6</xdr:col>
      <xdr:colOff>476250</xdr:colOff>
      <xdr:row>9</xdr:row>
      <xdr:rowOff>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07F7951D-760A-4601-87AC-2E29581E3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4162425" y="571500"/>
          <a:ext cx="177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47625</xdr:rowOff>
    </xdr:from>
    <xdr:to>
      <xdr:col>5</xdr:col>
      <xdr:colOff>533400</xdr:colOff>
      <xdr:row>9</xdr:row>
      <xdr:rowOff>76200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A1939A89-57AB-43D8-8862-8B233781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3505200" y="638175"/>
          <a:ext cx="1962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610BC-B5B4-46B2-8C43-A50A565B15FE}" name="tblTSIncome" displayName="tblTSIncome" ref="A4:B12" totalsRowCount="1">
  <autoFilter ref="A4:B11" xr:uid="{B2A3B4C4-F572-4352-9A76-52316449F1CE}"/>
  <tableColumns count="2">
    <tableColumn id="1" xr3:uid="{0C760958-EA78-46C9-B684-B858578C5B5C}" name="Income" totalsRowLabel="Total"/>
    <tableColumn id="2" xr3:uid="{F626E8CA-14FE-41FC-8094-92F5C8EE09CD}" name="Amount" totalsRowFunction="sum" dataDxfId="3" totalsRowDxfId="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55142D-C829-4A22-A9E8-DB4273B6CF05}" name="tblTSExpend" displayName="tblTSExpend" ref="A14:B22" totalsRowCount="1">
  <autoFilter ref="A14:B21" xr:uid="{1E1F9087-AB24-4C89-80ED-F0CB4FDFDA9D}"/>
  <tableColumns count="2">
    <tableColumn id="1" xr3:uid="{071A4068-4A46-4971-8661-F3325AF35D96}" name="Expenditure" totalsRowLabel="Total"/>
    <tableColumn id="2" xr3:uid="{48DF986A-64CC-4F91-8ECD-1BD205F61DB5}" name="Amount" totalsRowFunction="sum" dataDxfId="2" totalsRow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73AA-F3F5-4EB8-ABA6-39FAAF15A64F}">
  <dimension ref="A1:G33"/>
  <sheetViews>
    <sheetView workbookViewId="0">
      <selection activeCell="C40" sqref="C40"/>
    </sheetView>
  </sheetViews>
  <sheetFormatPr defaultRowHeight="15"/>
  <cols>
    <col min="1" max="1" width="35.42578125" bestFit="1" customWidth="1"/>
    <col min="2" max="2" width="10.42578125" bestFit="1" customWidth="1"/>
    <col min="3" max="3" width="8.5703125" bestFit="1" customWidth="1"/>
  </cols>
  <sheetData>
    <row r="1" spans="1:7" ht="15.75">
      <c r="A1" s="11" t="s">
        <v>0</v>
      </c>
      <c r="B1" s="11"/>
      <c r="C1" s="11"/>
      <c r="D1" s="11"/>
      <c r="E1" s="11"/>
      <c r="F1" s="11"/>
      <c r="G1" s="1"/>
    </row>
    <row r="2" spans="1:7" ht="15.75">
      <c r="A2" s="12" t="s">
        <v>29</v>
      </c>
      <c r="B2" s="12"/>
      <c r="C2" s="12"/>
      <c r="D2" s="12"/>
      <c r="E2" s="12"/>
      <c r="F2" s="12"/>
      <c r="G2" s="2"/>
    </row>
    <row r="3" spans="1:7">
      <c r="D3" s="3"/>
    </row>
    <row r="4" spans="1:7" ht="15.75">
      <c r="A4" s="4" t="s">
        <v>1</v>
      </c>
      <c r="B4" s="3" t="s">
        <v>2</v>
      </c>
      <c r="D4" s="3"/>
    </row>
    <row r="5" spans="1:7">
      <c r="A5" t="s">
        <v>3</v>
      </c>
      <c r="B5" s="3">
        <v>397.59000000000037</v>
      </c>
      <c r="D5" s="3"/>
    </row>
    <row r="6" spans="1:7">
      <c r="A6" t="s">
        <v>5</v>
      </c>
      <c r="B6" s="3">
        <v>0</v>
      </c>
      <c r="D6" s="3"/>
    </row>
    <row r="7" spans="1:7">
      <c r="A7" t="s">
        <v>27</v>
      </c>
      <c r="B7" s="3">
        <v>0.11999999999999998</v>
      </c>
      <c r="D7" s="3"/>
    </row>
    <row r="8" spans="1:7">
      <c r="A8" t="s">
        <v>6</v>
      </c>
      <c r="B8" s="3">
        <v>0</v>
      </c>
      <c r="D8" s="3"/>
    </row>
    <row r="9" spans="1:7">
      <c r="A9" t="s">
        <v>7</v>
      </c>
      <c r="B9" s="3">
        <v>0.34</v>
      </c>
      <c r="D9" s="3"/>
    </row>
    <row r="10" spans="1:7">
      <c r="A10" t="s">
        <v>8</v>
      </c>
      <c r="B10" s="3">
        <v>44.629999999999995</v>
      </c>
      <c r="D10" s="3"/>
      <c r="E10" s="5"/>
    </row>
    <row r="11" spans="1:7">
      <c r="A11" t="s">
        <v>4</v>
      </c>
      <c r="B11" s="3">
        <v>1684.5</v>
      </c>
      <c r="D11" s="3"/>
    </row>
    <row r="12" spans="1:7">
      <c r="A12" t="s">
        <v>9</v>
      </c>
      <c r="B12" s="3">
        <f>SUBTOTAL(109,tblTSIncome[Amount])</f>
        <v>2127.1800000000003</v>
      </c>
      <c r="D12" s="3"/>
    </row>
    <row r="13" spans="1:7">
      <c r="D13" s="3"/>
    </row>
    <row r="14" spans="1:7" ht="15.75">
      <c r="A14" s="4" t="s">
        <v>10</v>
      </c>
      <c r="B14" s="3" t="s">
        <v>2</v>
      </c>
      <c r="D14" s="3"/>
    </row>
    <row r="15" spans="1:7">
      <c r="A15" t="s">
        <v>11</v>
      </c>
      <c r="B15" s="3">
        <v>16.891999999999999</v>
      </c>
      <c r="D15" s="3"/>
    </row>
    <row r="16" spans="1:7">
      <c r="A16" t="s">
        <v>12</v>
      </c>
      <c r="B16" s="3">
        <v>238.42999999999998</v>
      </c>
      <c r="D16" s="3"/>
    </row>
    <row r="17" spans="1:4">
      <c r="A17" t="s">
        <v>6</v>
      </c>
      <c r="B17" s="3">
        <v>13.98</v>
      </c>
      <c r="D17" s="3"/>
    </row>
    <row r="18" spans="1:4">
      <c r="A18" t="s">
        <v>13</v>
      </c>
      <c r="B18" s="3">
        <v>25</v>
      </c>
      <c r="D18" s="3"/>
    </row>
    <row r="19" spans="1:4">
      <c r="A19" t="s">
        <v>14</v>
      </c>
      <c r="B19" s="3">
        <v>112.37</v>
      </c>
      <c r="D19" s="3"/>
    </row>
    <row r="20" spans="1:4">
      <c r="A20" t="s">
        <v>7</v>
      </c>
      <c r="B20" s="3">
        <v>16.98</v>
      </c>
      <c r="D20" s="3"/>
    </row>
    <row r="21" spans="1:4">
      <c r="A21" t="s">
        <v>4</v>
      </c>
      <c r="B21" s="3">
        <v>1681.19</v>
      </c>
      <c r="D21" s="3"/>
    </row>
    <row r="22" spans="1:4">
      <c r="A22" t="s">
        <v>9</v>
      </c>
      <c r="B22" s="3">
        <f>SUBTOTAL(109,tblTSExpend[Amount])</f>
        <v>2104.8420000000001</v>
      </c>
      <c r="D22" s="3"/>
    </row>
    <row r="24" spans="1:4">
      <c r="A24" s="6" t="s">
        <v>30</v>
      </c>
      <c r="B24" s="3">
        <v>1960.55</v>
      </c>
    </row>
    <row r="25" spans="1:4">
      <c r="A25" s="6" t="s">
        <v>15</v>
      </c>
      <c r="B25" s="3">
        <f>tblTSIncome[[#Totals],[Amount]]</f>
        <v>2127.1800000000003</v>
      </c>
    </row>
    <row r="26" spans="1:4">
      <c r="A26" s="6" t="s">
        <v>17</v>
      </c>
      <c r="B26" s="3">
        <f>tblTSExpend[[#Totals],[Amount]]</f>
        <v>2104.8420000000001</v>
      </c>
    </row>
    <row r="27" spans="1:4">
      <c r="A27" s="6" t="s">
        <v>31</v>
      </c>
      <c r="B27" s="3">
        <v>1982.89</v>
      </c>
    </row>
    <row r="28" spans="1:4">
      <c r="A28" s="6"/>
      <c r="B28" s="3"/>
    </row>
    <row r="29" spans="1:4">
      <c r="A29" s="6" t="s">
        <v>18</v>
      </c>
      <c r="B29" s="3">
        <f>tblTSIncome[[#Totals],[Amount]]-tblTSExpend[[#Totals],[Amount]]</f>
        <v>22.338000000000193</v>
      </c>
    </row>
    <row r="31" spans="1:4">
      <c r="A31" s="6" t="s">
        <v>16</v>
      </c>
      <c r="B31" s="3">
        <f>B24+B25-B26-B27</f>
        <v>-1.9999999997253326E-3</v>
      </c>
    </row>
    <row r="32" spans="1:4">
      <c r="A32" s="6"/>
      <c r="B32" s="3"/>
    </row>
    <row r="33" spans="1:2">
      <c r="A33" s="6"/>
      <c r="B33" s="3"/>
    </row>
  </sheetData>
  <mergeCells count="2">
    <mergeCell ref="A1:F1"/>
    <mergeCell ref="A2:F2"/>
  </mergeCells>
  <pageMargins left="0.25" right="0.25" top="0.75" bottom="0.75" header="0.3" footer="0.3"/>
  <pageSetup paperSize="9" orientation="portrait" horizontalDpi="4294967295" verticalDpi="4294967295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F145-500C-4EE8-8223-1C4AE17ADE51}">
  <dimension ref="A1:F21"/>
  <sheetViews>
    <sheetView tabSelected="1" workbookViewId="0">
      <selection activeCell="B4" sqref="B4"/>
    </sheetView>
  </sheetViews>
  <sheetFormatPr defaultRowHeight="15"/>
  <cols>
    <col min="1" max="1" width="36.5703125" bestFit="1" customWidth="1"/>
    <col min="2" max="3" width="9.5703125" bestFit="1" customWidth="1"/>
  </cols>
  <sheetData>
    <row r="1" spans="1:6" ht="15.75">
      <c r="A1" s="11" t="s">
        <v>0</v>
      </c>
      <c r="B1" s="11"/>
      <c r="C1" s="11"/>
      <c r="D1" s="11"/>
      <c r="E1" s="11"/>
      <c r="F1" s="11"/>
    </row>
    <row r="2" spans="1:6" ht="15.75">
      <c r="A2" s="12" t="s">
        <v>28</v>
      </c>
      <c r="B2" s="12"/>
      <c r="C2" s="12"/>
      <c r="D2" s="12"/>
      <c r="E2" s="12"/>
      <c r="F2" s="12"/>
    </row>
    <row r="4" spans="1:6">
      <c r="A4" s="7"/>
    </row>
    <row r="5" spans="1:6">
      <c r="A5" s="7"/>
      <c r="B5" s="8"/>
    </row>
    <row r="6" spans="1:6">
      <c r="A6" s="7" t="s">
        <v>19</v>
      </c>
      <c r="B6" s="8">
        <v>1945.82</v>
      </c>
    </row>
    <row r="7" spans="1:6">
      <c r="B7" s="8"/>
    </row>
    <row r="8" spans="1:6">
      <c r="A8" t="s">
        <v>3</v>
      </c>
      <c r="B8" s="8">
        <v>400</v>
      </c>
    </row>
    <row r="9" spans="1:6">
      <c r="A9" s="10" t="s">
        <v>24</v>
      </c>
      <c r="B9" s="8">
        <v>35</v>
      </c>
    </row>
    <row r="10" spans="1:6">
      <c r="B10" s="8"/>
    </row>
    <row r="12" spans="1:6">
      <c r="A12" t="s">
        <v>20</v>
      </c>
      <c r="B12" s="8">
        <v>50</v>
      </c>
    </row>
    <row r="13" spans="1:6">
      <c r="A13" t="s">
        <v>12</v>
      </c>
      <c r="B13" s="8">
        <v>-250</v>
      </c>
    </row>
    <row r="14" spans="1:6">
      <c r="A14" t="s">
        <v>26</v>
      </c>
      <c r="B14" s="8">
        <v>75</v>
      </c>
    </row>
    <row r="15" spans="1:6">
      <c r="A15" t="s">
        <v>21</v>
      </c>
      <c r="B15" s="8">
        <v>50</v>
      </c>
    </row>
    <row r="16" spans="1:6">
      <c r="A16" t="s">
        <v>14</v>
      </c>
      <c r="B16" s="8">
        <v>-400</v>
      </c>
    </row>
    <row r="17" spans="1:3">
      <c r="C17" s="8"/>
    </row>
    <row r="18" spans="1:3">
      <c r="B18" s="8"/>
      <c r="C18" t="s">
        <v>22</v>
      </c>
    </row>
    <row r="19" spans="1:3" ht="15.75" thickBot="1">
      <c r="A19" s="7" t="s">
        <v>23</v>
      </c>
      <c r="B19" s="9">
        <f>SUM(B6:B18)</f>
        <v>1905.8199999999997</v>
      </c>
    </row>
    <row r="20" spans="1:3" ht="15.75" thickTop="1"/>
    <row r="21" spans="1:3">
      <c r="A21" t="s">
        <v>25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2020-21</vt:lpstr>
      <vt:lpstr>Budget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</dc:creator>
  <cp:lastModifiedBy>Phillip</cp:lastModifiedBy>
  <cp:lastPrinted>2020-04-10T12:52:08Z</cp:lastPrinted>
  <dcterms:created xsi:type="dcterms:W3CDTF">2020-04-10T12:29:13Z</dcterms:created>
  <dcterms:modified xsi:type="dcterms:W3CDTF">2022-04-06T18:38:22Z</dcterms:modified>
</cp:coreProperties>
</file>