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83dea277ad8c53ae/Documents/Scouts/KSWP/Website/members/"/>
    </mc:Choice>
  </mc:AlternateContent>
  <xr:revisionPtr revIDLastSave="9" documentId="11_CFCF8A3085A24E7EEB338174057BB5A4E60DC533" xr6:coauthVersionLast="47" xr6:coauthVersionMax="47" xr10:uidLastSave="{DD2BB705-1D05-44B3-A28C-64A1474C5585}"/>
  <bookViews>
    <workbookView xWindow="-120" yWindow="-120" windowWidth="38640" windowHeight="21120" tabRatio="891" activeTab="2" xr2:uid="{00000000-000D-0000-FFFF-FFFF00000000}"/>
  </bookViews>
  <sheets>
    <sheet name="Cover" sheetId="8" r:id="rId1"/>
    <sheet name="Summary" sheetId="3" r:id="rId2"/>
    <sheet name="Membership" sheetId="2" r:id="rId3"/>
    <sheet name="Weekend Away" sheetId="1" r:id="rId4"/>
    <sheet name="Merchandise" sheetId="4" r:id="rId5"/>
    <sheet name="Miscellaneous" sheetId="5" r:id="rId6"/>
    <sheet name="Budget" sheetId="9" r:id="rId7"/>
  </sheets>
  <definedNames>
    <definedName name="_xlnm._FilterDatabase" localSheetId="4" hidden="1">Merchandise!$A$4:$B$36</definedName>
    <definedName name="_xlnm.Print_Area" localSheetId="0">Cover!$A$1:$B$42</definedName>
    <definedName name="_xlnm.Print_Area" localSheetId="2">Membership!$A$1:$G$119</definedName>
    <definedName name="_xlnm.Print_Area" localSheetId="4">Merchandise!$A$1:$G$45</definedName>
    <definedName name="_xlnm.Print_Area" localSheetId="5">Miscellaneous!$A$1:$G$23</definedName>
    <definedName name="_xlnm.Print_Area" localSheetId="1">Summary!$A$1:$H$32</definedName>
    <definedName name="_xlnm.Print_Area" localSheetId="3">'Weekend Away'!$A$1:$G$14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5" l="1"/>
  <c r="B6" i="1"/>
  <c r="B116" i="2"/>
  <c r="D116" i="2" l="1"/>
  <c r="F116" i="2" l="1"/>
  <c r="D9" i="3"/>
  <c r="B5" i="1"/>
  <c r="D10" i="1"/>
  <c r="D8" i="1"/>
  <c r="D11" i="1"/>
  <c r="D13" i="1" l="1"/>
  <c r="D21" i="5" l="1"/>
  <c r="C7" i="3" l="1"/>
  <c r="B21" i="5"/>
  <c r="D45" i="4"/>
  <c r="B7" i="3" l="1"/>
  <c r="D7" i="3" s="1"/>
  <c r="B13" i="1"/>
  <c r="F13" i="1" s="1"/>
  <c r="C8" i="3"/>
  <c r="B45" i="4"/>
  <c r="F45" i="4" s="1"/>
  <c r="C10" i="3"/>
  <c r="B11" i="3"/>
  <c r="C11" i="3"/>
  <c r="F21" i="5" l="1"/>
  <c r="D11" i="3"/>
  <c r="B8" i="3"/>
  <c r="D8" i="3" s="1"/>
  <c r="B10" i="3"/>
  <c r="D10" i="3" s="1"/>
  <c r="D13" i="3" l="1"/>
  <c r="D3" i="9" l="1"/>
  <c r="D15" i="9" s="1"/>
</calcChain>
</file>

<file path=xl/sharedStrings.xml><?xml version="1.0" encoding="utf-8"?>
<sst xmlns="http://schemas.openxmlformats.org/spreadsheetml/2006/main" count="212" uniqueCount="81">
  <si>
    <t>Income (£)</t>
  </si>
  <si>
    <t>Expenditure (£)</t>
  </si>
  <si>
    <t>Balance (£)</t>
  </si>
  <si>
    <t>Total</t>
  </si>
  <si>
    <t>Queen's Scout Working Party</t>
  </si>
  <si>
    <t>Karen Newton</t>
  </si>
  <si>
    <t>Chris Stone</t>
  </si>
  <si>
    <t>Steve Smith</t>
  </si>
  <si>
    <t>Alex Tosh</t>
  </si>
  <si>
    <t>Richard Smith</t>
  </si>
  <si>
    <t>James Hage</t>
  </si>
  <si>
    <t>George Bayles</t>
  </si>
  <si>
    <t>Helen Heenan</t>
  </si>
  <si>
    <t>James Stafford</t>
  </si>
  <si>
    <t>Ian Porter</t>
  </si>
  <si>
    <t>Toby Parker</t>
  </si>
  <si>
    <t>Caroline-Louisa Hicks</t>
  </si>
  <si>
    <t>Bev Martin</t>
  </si>
  <si>
    <t>AFTER AGM</t>
  </si>
  <si>
    <t>Claire Mollart</t>
  </si>
  <si>
    <t>Ian Bolt</t>
  </si>
  <si>
    <t>Jessica Brown</t>
  </si>
  <si>
    <t>Jay Mitchell</t>
  </si>
  <si>
    <t>Fi Durrant</t>
  </si>
  <si>
    <t>Robbie Darnton</t>
  </si>
  <si>
    <t>Lee Dorrington</t>
  </si>
  <si>
    <t>Adam Taylor</t>
  </si>
  <si>
    <t>Dinner Donation</t>
  </si>
  <si>
    <t>Food Cost</t>
  </si>
  <si>
    <t>Miscellaneous Expenses</t>
  </si>
  <si>
    <t>Detail</t>
  </si>
  <si>
    <t>Website Hosting</t>
  </si>
  <si>
    <t>75th Anniversary Celebrations</t>
  </si>
  <si>
    <t>Membership</t>
  </si>
  <si>
    <t>QSWP Summary of Accounts 2017-2018</t>
  </si>
  <si>
    <t>Balance brought forward (06/04/2017)</t>
  </si>
  <si>
    <t>Balance carried forward (05/04/2018)</t>
  </si>
  <si>
    <t>Membership 2017/18</t>
  </si>
  <si>
    <t>Weekend Away 2017</t>
  </si>
  <si>
    <t>Merchandise 2017/18</t>
  </si>
  <si>
    <t>Miscellaneous 2017/18</t>
  </si>
  <si>
    <t xml:space="preserve"> Annual Accounts 2017-2018</t>
  </si>
  <si>
    <t>QSWP Membership 2017/2018</t>
  </si>
  <si>
    <t>QSWP Weekend Away 2017</t>
  </si>
  <si>
    <t>QSWP Merchandise 2017/18</t>
  </si>
  <si>
    <t>QSWP Miscellaneous 2017/18</t>
  </si>
  <si>
    <t>James Baker - Donation</t>
  </si>
  <si>
    <t>Josh Latham</t>
  </si>
  <si>
    <t>Nick Thompson</t>
  </si>
  <si>
    <t>James Baker - Stationery</t>
  </si>
  <si>
    <t>Jess Brown - Stationery</t>
  </si>
  <si>
    <t>Oliver Bills</t>
  </si>
  <si>
    <t>George Johnson</t>
  </si>
  <si>
    <t>Louise Azavedo</t>
  </si>
  <si>
    <t>Mike Preston</t>
  </si>
  <si>
    <t>Tracey Stevenson</t>
  </si>
  <si>
    <t>James Baker - Domain Charges</t>
  </si>
  <si>
    <t>Jess Brown - Stamps</t>
  </si>
  <si>
    <t>James Baker - Postage</t>
  </si>
  <si>
    <t>James Baker - Flags &amp; Neckers</t>
  </si>
  <si>
    <t>Accommodation</t>
  </si>
  <si>
    <t>23 Attendees</t>
  </si>
  <si>
    <t>Extra Nights &amp; Food</t>
  </si>
  <si>
    <t>Weekend Away 2018</t>
  </si>
  <si>
    <t>Jess Brown - Ink</t>
  </si>
  <si>
    <t>PayPal Timing Differences B/F</t>
  </si>
  <si>
    <t>Nina Sparks</t>
  </si>
  <si>
    <t>Elissa Roberts</t>
  </si>
  <si>
    <t>R Darnton - Postage</t>
  </si>
  <si>
    <t>Outstanding Income</t>
  </si>
  <si>
    <t>Subsidised Balance</t>
  </si>
  <si>
    <t>Merchandise sold at Windsor 17</t>
  </si>
  <si>
    <t>2018/19 Budget</t>
  </si>
  <si>
    <t>Postage &amp; Stationery</t>
  </si>
  <si>
    <t>Contingency Fund</t>
  </si>
  <si>
    <t>Committee Meeting Expenses</t>
  </si>
  <si>
    <t>Start of Year</t>
  </si>
  <si>
    <t>End of Year</t>
  </si>
  <si>
    <r>
      <t xml:space="preserve">Social Fund </t>
    </r>
    <r>
      <rPr>
        <sz val="10"/>
        <rFont val="Pru Sans Normal"/>
      </rPr>
      <t>£1 per member at end of year 17/18</t>
    </r>
  </si>
  <si>
    <t>Membership payment</t>
  </si>
  <si>
    <t>Membership payment (x2)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</si>
</sst>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#,##0.00_ ;\-#,##0.00\ "/>
  </numFmts>
  <fonts count="9">
    <font>
      <sz val="11"/>
      <name val="Pru Sans Normal"/>
    </font>
    <font>
      <sz val="11"/>
      <name val="Pru Sans Normal"/>
    </font>
    <font>
      <b/>
      <sz val="11"/>
      <name val="Pru Sans Normal"/>
    </font>
    <font>
      <sz val="8"/>
      <name val="Pru Sans Normal"/>
    </font>
    <font>
      <b/>
      <u/>
      <sz val="11"/>
      <name val="Pru Sans Normal"/>
    </font>
    <font>
      <b/>
      <sz val="20"/>
      <name val="Arial"/>
    </font>
    <font>
      <b/>
      <sz val="26"/>
      <name val="Arial"/>
    </font>
    <font>
      <b/>
      <u val="singleAccounting"/>
      <sz val="11"/>
      <name val="Pru Sans Normal"/>
    </font>
    <font>
      <sz val="10"/>
      <name val="Pru Sans Norm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right"/>
    </xf>
    <xf numFmtId="2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43" fontId="0" fillId="0" borderId="0" xfId="2" applyFont="1"/>
    <xf numFmtId="43" fontId="0" fillId="0" borderId="0" xfId="2" applyFont="1" applyFill="1"/>
    <xf numFmtId="43" fontId="0" fillId="0" borderId="0" xfId="2" applyFont="1" applyBorder="1"/>
    <xf numFmtId="43" fontId="0" fillId="0" borderId="0" xfId="2" applyFont="1" applyFill="1" applyBorder="1"/>
    <xf numFmtId="43" fontId="0" fillId="0" borderId="2" xfId="2" applyFont="1" applyBorder="1"/>
    <xf numFmtId="43" fontId="0" fillId="0" borderId="0" xfId="2" applyFont="1" applyAlignment="1">
      <alignment horizontal="right"/>
    </xf>
    <xf numFmtId="43" fontId="2" fillId="0" borderId="0" xfId="2" applyFont="1"/>
    <xf numFmtId="0" fontId="0" fillId="0" borderId="0" xfId="0" applyAlignment="1">
      <alignment horizontal="left"/>
    </xf>
    <xf numFmtId="43" fontId="0" fillId="0" borderId="2" xfId="2" applyFont="1" applyFill="1" applyBorder="1"/>
    <xf numFmtId="43" fontId="0" fillId="0" borderId="0" xfId="2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3" fontId="7" fillId="0" borderId="0" xfId="2" applyFont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781050</xdr:colOff>
      <xdr:row>17</xdr:row>
      <xdr:rowOff>142875</xdr:rowOff>
    </xdr:from>
    <xdr:to>
      <xdr:col>1</xdr:col>
      <xdr:colOff>2600325</xdr:colOff>
      <xdr:row>26</xdr:row>
      <xdr:rowOff>95250</xdr:rowOff>
    </xdr:to>
    <xdr:pic>
      <xdr:nvPicPr>
        <xdr:cNvPr id="5916" name="Picture 10">
          <a:extLst>
            <a:ext uri="{FF2B5EF4-FFF2-40B4-BE49-F238E27FC236}">
              <a16:creationId xmlns:a16="http://schemas.microsoft.com/office/drawing/2014/main" id="{00000000-0008-0000-0000-00001C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02" t="4082" r="4422" b="6531"/>
        <a:stretch>
          <a:fillRect/>
        </a:stretch>
      </xdr:blipFill>
      <xdr:spPr bwMode="auto">
        <a:xfrm>
          <a:off x="781050" y="3371850"/>
          <a:ext cx="27432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1</xdr:row>
      <xdr:rowOff>0</xdr:rowOff>
    </xdr:from>
    <xdr:to>
      <xdr:col>1</xdr:col>
      <xdr:colOff>2686050</xdr:colOff>
      <xdr:row>14</xdr:row>
      <xdr:rowOff>104775</xdr:rowOff>
    </xdr:to>
    <xdr:pic>
      <xdr:nvPicPr>
        <xdr:cNvPr id="5917" name="Picture 11" descr="Logo- large">
          <a:extLst>
            <a:ext uri="{FF2B5EF4-FFF2-40B4-BE49-F238E27FC236}">
              <a16:creationId xmlns:a16="http://schemas.microsoft.com/office/drawing/2014/main" id="{00000000-0008-0000-0000-00001D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21" t="4236" r="3488" b="4236"/>
        <a:stretch>
          <a:fillRect/>
        </a:stretch>
      </xdr:blipFill>
      <xdr:spPr bwMode="auto">
        <a:xfrm>
          <a:off x="95250" y="180975"/>
          <a:ext cx="3514725" cy="245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847725</xdr:colOff>
      <xdr:row>30</xdr:row>
      <xdr:rowOff>152400</xdr:rowOff>
    </xdr:from>
    <xdr:to>
      <xdr:col>1</xdr:col>
      <xdr:colOff>2686050</xdr:colOff>
      <xdr:row>39</xdr:row>
      <xdr:rowOff>28575</xdr:rowOff>
    </xdr:to>
    <xdr:pic>
      <xdr:nvPicPr>
        <xdr:cNvPr id="5918" name="Picture 12" descr="Scoutlogo_3purple">
          <a:extLst>
            <a:ext uri="{FF2B5EF4-FFF2-40B4-BE49-F238E27FC236}">
              <a16:creationId xmlns:a16="http://schemas.microsoft.com/office/drawing/2014/main" id="{00000000-0008-0000-0000-00001E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5981700"/>
          <a:ext cx="276225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7:D34"/>
  <sheetViews>
    <sheetView zoomScale="60" zoomScaleNormal="60" workbookViewId="0">
      <selection activeCell="A30" sqref="A30"/>
    </sheetView>
  </sheetViews>
  <sheetFormatPr defaultColWidth="8.625" defaultRowHeight="14.25"/>
  <cols>
    <col min="1" max="1" width="12.125" customWidth="1"/>
    <col min="2" max="2" width="42.875" bestFit="1" customWidth="1"/>
    <col min="3" max="3" width="10.625" customWidth="1"/>
  </cols>
  <sheetData>
    <row r="17" spans="1:4" ht="26.25">
      <c r="A17" s="24" t="s">
        <v>4</v>
      </c>
      <c r="B17" s="24"/>
      <c r="C17" s="8"/>
      <c r="D17" s="8"/>
    </row>
    <row r="29" spans="1:4" ht="33.75">
      <c r="A29" s="25" t="s">
        <v>41</v>
      </c>
      <c r="B29" s="25"/>
    </row>
    <row r="34" spans="3:4" ht="33.75">
      <c r="C34" s="9"/>
      <c r="D34" s="9"/>
    </row>
  </sheetData>
  <mergeCells count="2">
    <mergeCell ref="A17:B17"/>
    <mergeCell ref="A29:B29"/>
  </mergeCells>
  <phoneticPr fontId="3" type="noConversion"/>
  <pageMargins left="0.70000000000000007" right="0.70000000000000007" top="0.75000000000000011" bottom="0.75000000000000011" header="0.30000000000000004" footer="0.3000000000000000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9"/>
  <sheetViews>
    <sheetView zoomScaleNormal="100" workbookViewId="0">
      <selection activeCell="D7" sqref="D7"/>
    </sheetView>
  </sheetViews>
  <sheetFormatPr defaultColWidth="8.625" defaultRowHeight="14.25"/>
  <cols>
    <col min="1" max="1" width="34.25" bestFit="1" customWidth="1"/>
    <col min="2" max="2" width="15.75" customWidth="1"/>
    <col min="3" max="3" width="17.375" customWidth="1"/>
    <col min="4" max="4" width="10.75" bestFit="1" customWidth="1"/>
    <col min="7" max="7" width="3.875" bestFit="1" customWidth="1"/>
    <col min="10" max="10" width="11.25" bestFit="1" customWidth="1"/>
  </cols>
  <sheetData>
    <row r="1" spans="1:5" ht="22.5" customHeight="1">
      <c r="B1" s="26" t="s">
        <v>34</v>
      </c>
      <c r="C1" s="26"/>
      <c r="D1" s="26"/>
    </row>
    <row r="2" spans="1:5" ht="22.5" customHeight="1">
      <c r="B2" s="21"/>
      <c r="C2" s="21"/>
      <c r="D2" s="21"/>
    </row>
    <row r="3" spans="1:5" ht="15">
      <c r="B3" s="20" t="s">
        <v>0</v>
      </c>
      <c r="C3" s="20" t="s">
        <v>1</v>
      </c>
      <c r="D3" s="20" t="s">
        <v>2</v>
      </c>
    </row>
    <row r="5" spans="1:5" ht="15">
      <c r="A5" s="1" t="s">
        <v>35</v>
      </c>
      <c r="B5" s="10"/>
      <c r="C5" s="10"/>
      <c r="D5" s="10">
        <v>1456.59</v>
      </c>
    </row>
    <row r="6" spans="1:5">
      <c r="B6" s="10"/>
      <c r="C6" s="10"/>
      <c r="D6" s="10"/>
    </row>
    <row r="7" spans="1:5">
      <c r="A7" t="s">
        <v>37</v>
      </c>
      <c r="B7" s="10">
        <f>+Membership!B116</f>
        <v>619.45000000000005</v>
      </c>
      <c r="C7" s="10">
        <f>+Membership!D116</f>
        <v>30.089999999999979</v>
      </c>
      <c r="D7" s="10">
        <f>B7-C7</f>
        <v>589.36</v>
      </c>
    </row>
    <row r="8" spans="1:5">
      <c r="A8" t="s">
        <v>38</v>
      </c>
      <c r="B8" s="10">
        <f>'Weekend Away'!B13</f>
        <v>1024</v>
      </c>
      <c r="C8" s="10">
        <f>'Weekend Away'!D13</f>
        <v>1106.9000000000001</v>
      </c>
      <c r="D8" s="10">
        <f>B8-C8</f>
        <v>-82.900000000000091</v>
      </c>
    </row>
    <row r="9" spans="1:5">
      <c r="A9" t="s">
        <v>63</v>
      </c>
      <c r="B9" s="10"/>
      <c r="C9" s="10">
        <v>120</v>
      </c>
      <c r="D9" s="10">
        <f>B9-C9</f>
        <v>-120</v>
      </c>
    </row>
    <row r="10" spans="1:5">
      <c r="A10" t="s">
        <v>39</v>
      </c>
      <c r="B10" s="10">
        <f>Merchandise!B45</f>
        <v>425</v>
      </c>
      <c r="C10" s="10">
        <f>Merchandise!D45</f>
        <v>0</v>
      </c>
      <c r="D10" s="10">
        <f>B10-C10</f>
        <v>425</v>
      </c>
    </row>
    <row r="11" spans="1:5">
      <c r="A11" t="s">
        <v>40</v>
      </c>
      <c r="B11" s="10">
        <f>Miscellaneous!B21</f>
        <v>5.0199999999999996</v>
      </c>
      <c r="C11" s="10">
        <f>Miscellaneous!D21</f>
        <v>413.54</v>
      </c>
      <c r="D11" s="10">
        <f>B11-C11</f>
        <v>-408.52000000000004</v>
      </c>
    </row>
    <row r="12" spans="1:5">
      <c r="B12" s="10"/>
      <c r="C12" s="10"/>
      <c r="D12" s="10"/>
    </row>
    <row r="13" spans="1:5" ht="15">
      <c r="A13" s="1" t="s">
        <v>36</v>
      </c>
      <c r="B13" s="10"/>
      <c r="C13" s="10"/>
      <c r="D13" s="16">
        <f>SUM(D5:D11)</f>
        <v>1859.5299999999997</v>
      </c>
    </row>
    <row r="14" spans="1:5">
      <c r="B14" s="5"/>
      <c r="C14" s="5"/>
      <c r="D14" s="5"/>
    </row>
    <row r="16" spans="1:5">
      <c r="D16" s="23"/>
      <c r="E16" s="6"/>
    </row>
    <row r="17" spans="5:5">
      <c r="E17" s="6"/>
    </row>
    <row r="18" spans="5:5">
      <c r="E18" s="6"/>
    </row>
    <row r="19" spans="5:5">
      <c r="E19" s="6"/>
    </row>
    <row r="78" spans="1:4">
      <c r="D78">
        <v>21</v>
      </c>
    </row>
    <row r="79" spans="1:4" ht="15" thickBot="1">
      <c r="A79" s="2"/>
      <c r="B79" s="2"/>
      <c r="C79" s="2"/>
      <c r="D79" s="2"/>
    </row>
    <row r="80" spans="1:4" s="2" customFormat="1" ht="15.75" thickTop="1" thickBot="1">
      <c r="A80"/>
      <c r="B80"/>
      <c r="C80"/>
      <c r="D80"/>
    </row>
    <row r="81" spans="1:10" ht="15" thickTop="1">
      <c r="G81">
        <v>126</v>
      </c>
      <c r="J81" t="s">
        <v>18</v>
      </c>
    </row>
    <row r="83" spans="1:10">
      <c r="A83" t="s">
        <v>8</v>
      </c>
      <c r="C83">
        <v>5</v>
      </c>
    </row>
    <row r="84" spans="1:10">
      <c r="A84" t="s">
        <v>15</v>
      </c>
      <c r="C84">
        <v>5</v>
      </c>
    </row>
    <row r="85" spans="1:10">
      <c r="A85" t="s">
        <v>16</v>
      </c>
      <c r="C85">
        <v>5</v>
      </c>
    </row>
    <row r="86" spans="1:10">
      <c r="A86" t="s">
        <v>17</v>
      </c>
      <c r="C86">
        <v>5</v>
      </c>
    </row>
    <row r="87" spans="1:10">
      <c r="A87" t="s">
        <v>10</v>
      </c>
      <c r="C87">
        <v>5</v>
      </c>
    </row>
    <row r="88" spans="1:10">
      <c r="A88" t="s">
        <v>14</v>
      </c>
      <c r="C88">
        <v>5</v>
      </c>
    </row>
    <row r="89" spans="1:10">
      <c r="A89" t="s">
        <v>12</v>
      </c>
      <c r="C89">
        <v>5</v>
      </c>
    </row>
    <row r="90" spans="1:10">
      <c r="A90" t="s">
        <v>7</v>
      </c>
      <c r="C90">
        <v>5</v>
      </c>
    </row>
    <row r="91" spans="1:10">
      <c r="A91" t="s">
        <v>9</v>
      </c>
      <c r="C91">
        <v>5</v>
      </c>
    </row>
    <row r="92" spans="1:10">
      <c r="A92" t="s">
        <v>13</v>
      </c>
      <c r="C92">
        <v>5</v>
      </c>
    </row>
    <row r="93" spans="1:10">
      <c r="A93" t="s">
        <v>19</v>
      </c>
      <c r="C93">
        <v>5</v>
      </c>
    </row>
    <row r="94" spans="1:10">
      <c r="A94" t="s">
        <v>20</v>
      </c>
      <c r="C94">
        <v>5</v>
      </c>
    </row>
    <row r="95" spans="1:10">
      <c r="A95" t="s">
        <v>6</v>
      </c>
      <c r="C95">
        <v>5</v>
      </c>
      <c r="D95">
        <v>21</v>
      </c>
    </row>
    <row r="96" spans="1:10">
      <c r="A96" t="s">
        <v>5</v>
      </c>
      <c r="C96">
        <v>5</v>
      </c>
    </row>
    <row r="97" spans="1:3">
      <c r="A97" t="s">
        <v>21</v>
      </c>
      <c r="C97">
        <v>5</v>
      </c>
    </row>
    <row r="98" spans="1:3">
      <c r="A98" t="s">
        <v>22</v>
      </c>
      <c r="C98">
        <v>5</v>
      </c>
    </row>
    <row r="99" spans="1:3">
      <c r="A99" t="s">
        <v>11</v>
      </c>
      <c r="C99">
        <v>5</v>
      </c>
    </row>
  </sheetData>
  <mergeCells count="1">
    <mergeCell ref="B1:D1"/>
  </mergeCells>
  <phoneticPr fontId="3" type="noConversion"/>
  <pageMargins left="0.70000000000000007" right="0.70000000000000007" top="0.75000000000000011" bottom="0.75000000000000011" header="0.30000000000000004" footer="0.3000000000000000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17"/>
  <sheetViews>
    <sheetView tabSelected="1" zoomScaleNormal="100" workbookViewId="0">
      <selection activeCell="G112" sqref="G112"/>
    </sheetView>
  </sheetViews>
  <sheetFormatPr defaultColWidth="8.625" defaultRowHeight="14.25"/>
  <cols>
    <col min="1" max="1" width="26.375" bestFit="1" customWidth="1"/>
    <col min="2" max="2" width="10" style="10" bestFit="1" customWidth="1"/>
    <col min="3" max="3" width="2.75" style="10" customWidth="1"/>
    <col min="4" max="4" width="14.625" style="10" bestFit="1" customWidth="1"/>
    <col min="5" max="5" width="4" style="10" customWidth="1"/>
    <col min="6" max="6" width="10.75" style="10" bestFit="1" customWidth="1"/>
  </cols>
  <sheetData>
    <row r="1" spans="1:6" ht="22.5" customHeight="1">
      <c r="B1" s="27" t="s">
        <v>42</v>
      </c>
      <c r="C1" s="27"/>
      <c r="D1" s="27"/>
      <c r="E1" s="27"/>
    </row>
    <row r="3" spans="1:6" s="1" customFormat="1" ht="15">
      <c r="A3" s="1" t="s">
        <v>30</v>
      </c>
      <c r="B3" s="16" t="s">
        <v>0</v>
      </c>
      <c r="C3" s="16"/>
      <c r="D3" s="16" t="s">
        <v>1</v>
      </c>
      <c r="E3" s="16"/>
      <c r="F3" s="16" t="s">
        <v>2</v>
      </c>
    </row>
    <row r="5" spans="1:6">
      <c r="A5" t="s">
        <v>65</v>
      </c>
      <c r="B5" s="10">
        <v>69.45</v>
      </c>
    </row>
    <row r="6" spans="1:6">
      <c r="A6" t="s">
        <v>79</v>
      </c>
      <c r="B6" s="10">
        <v>5</v>
      </c>
    </row>
    <row r="7" spans="1:6">
      <c r="A7" t="s">
        <v>79</v>
      </c>
      <c r="B7" s="10">
        <v>5</v>
      </c>
      <c r="D7" s="10">
        <v>0.27</v>
      </c>
    </row>
    <row r="8" spans="1:6">
      <c r="A8" t="s">
        <v>79</v>
      </c>
      <c r="B8" s="10">
        <v>5</v>
      </c>
      <c r="C8" s="11"/>
      <c r="D8" s="10">
        <v>0.27</v>
      </c>
      <c r="E8" s="11"/>
      <c r="F8" s="11"/>
    </row>
    <row r="9" spans="1:6">
      <c r="A9" t="s">
        <v>79</v>
      </c>
      <c r="B9" s="10">
        <v>5</v>
      </c>
      <c r="C9" s="11"/>
      <c r="D9" s="10">
        <v>0.27</v>
      </c>
      <c r="E9" s="11"/>
      <c r="F9" s="11"/>
    </row>
    <row r="10" spans="1:6">
      <c r="A10" t="s">
        <v>79</v>
      </c>
      <c r="B10" s="10">
        <v>5</v>
      </c>
      <c r="C10" s="11"/>
      <c r="D10" s="10">
        <v>0.27</v>
      </c>
      <c r="E10" s="11"/>
      <c r="F10" s="11"/>
    </row>
    <row r="11" spans="1:6">
      <c r="A11" t="s">
        <v>79</v>
      </c>
      <c r="B11" s="10">
        <v>5</v>
      </c>
      <c r="C11" s="11"/>
      <c r="D11" s="10">
        <v>0.27</v>
      </c>
      <c r="E11" s="11"/>
      <c r="F11" s="11"/>
    </row>
    <row r="12" spans="1:6">
      <c r="A12" t="s">
        <v>79</v>
      </c>
      <c r="B12" s="10">
        <v>5</v>
      </c>
      <c r="C12" s="11"/>
      <c r="D12" s="10">
        <v>0.27</v>
      </c>
      <c r="E12" s="11"/>
      <c r="F12" s="11"/>
    </row>
    <row r="13" spans="1:6">
      <c r="A13" t="s">
        <v>79</v>
      </c>
      <c r="B13" s="10">
        <v>5</v>
      </c>
      <c r="C13" s="11"/>
      <c r="D13" s="10">
        <v>0.27</v>
      </c>
      <c r="E13" s="11"/>
      <c r="F13" s="11"/>
    </row>
    <row r="14" spans="1:6">
      <c r="A14" t="s">
        <v>79</v>
      </c>
      <c r="B14" s="10">
        <v>5</v>
      </c>
      <c r="C14" s="11"/>
      <c r="D14" s="10">
        <v>0.27</v>
      </c>
      <c r="E14" s="11"/>
      <c r="F14" s="11"/>
    </row>
    <row r="15" spans="1:6">
      <c r="A15" t="s">
        <v>79</v>
      </c>
      <c r="B15" s="10">
        <v>5</v>
      </c>
      <c r="C15" s="11"/>
      <c r="D15" s="10">
        <v>0.27</v>
      </c>
      <c r="E15" s="11"/>
      <c r="F15" s="11"/>
    </row>
    <row r="16" spans="1:6">
      <c r="A16" t="s">
        <v>79</v>
      </c>
      <c r="B16" s="10">
        <v>5</v>
      </c>
      <c r="C16" s="11"/>
      <c r="D16" s="10">
        <v>0.27</v>
      </c>
      <c r="E16" s="11"/>
      <c r="F16" s="11"/>
    </row>
    <row r="17" spans="1:6">
      <c r="A17" t="s">
        <v>79</v>
      </c>
      <c r="B17" s="10">
        <v>5</v>
      </c>
      <c r="C17" s="11"/>
      <c r="D17" s="10">
        <v>0.27</v>
      </c>
      <c r="E17" s="11"/>
      <c r="F17" s="11"/>
    </row>
    <row r="18" spans="1:6">
      <c r="A18" t="s">
        <v>79</v>
      </c>
      <c r="B18" s="10">
        <v>5</v>
      </c>
      <c r="C18" s="11"/>
      <c r="D18" s="10">
        <v>0.27</v>
      </c>
      <c r="E18" s="11"/>
      <c r="F18" s="11"/>
    </row>
    <row r="19" spans="1:6">
      <c r="A19" t="s">
        <v>79</v>
      </c>
      <c r="B19" s="10">
        <v>5</v>
      </c>
      <c r="C19" s="11"/>
      <c r="D19" s="10">
        <v>0.27</v>
      </c>
      <c r="E19" s="11"/>
      <c r="F19" s="11"/>
    </row>
    <row r="20" spans="1:6">
      <c r="A20" t="s">
        <v>79</v>
      </c>
      <c r="B20" s="10">
        <v>5</v>
      </c>
      <c r="C20" s="11"/>
      <c r="D20" s="10">
        <v>0.27</v>
      </c>
      <c r="E20" s="11"/>
      <c r="F20" s="11"/>
    </row>
    <row r="21" spans="1:6">
      <c r="A21" t="s">
        <v>79</v>
      </c>
      <c r="B21" s="10">
        <v>5</v>
      </c>
      <c r="C21" s="11"/>
      <c r="D21" s="10">
        <v>0.27</v>
      </c>
      <c r="E21" s="11"/>
      <c r="F21" s="11"/>
    </row>
    <row r="22" spans="1:6">
      <c r="A22" t="s">
        <v>79</v>
      </c>
      <c r="B22" s="10">
        <v>5</v>
      </c>
      <c r="C22" s="11"/>
      <c r="D22" s="10">
        <v>0.27</v>
      </c>
      <c r="E22" s="11"/>
      <c r="F22" s="11"/>
    </row>
    <row r="23" spans="1:6">
      <c r="A23" t="s">
        <v>79</v>
      </c>
      <c r="B23" s="10">
        <v>5</v>
      </c>
      <c r="C23" s="11"/>
      <c r="D23" s="10">
        <v>0.27</v>
      </c>
      <c r="E23" s="11"/>
      <c r="F23" s="11"/>
    </row>
    <row r="24" spans="1:6">
      <c r="A24" t="s">
        <v>79</v>
      </c>
      <c r="B24" s="10">
        <v>5</v>
      </c>
      <c r="C24" s="11"/>
      <c r="D24" s="10">
        <v>0.27</v>
      </c>
      <c r="E24" s="11"/>
      <c r="F24" s="11"/>
    </row>
    <row r="25" spans="1:6">
      <c r="A25" t="s">
        <v>79</v>
      </c>
      <c r="B25" s="10">
        <v>5</v>
      </c>
      <c r="C25" s="11"/>
      <c r="D25" s="10">
        <v>0.27</v>
      </c>
      <c r="E25" s="11"/>
      <c r="F25" s="11"/>
    </row>
    <row r="26" spans="1:6">
      <c r="A26" t="s">
        <v>79</v>
      </c>
      <c r="B26" s="10">
        <v>5</v>
      </c>
      <c r="C26" s="11"/>
      <c r="D26" s="10">
        <v>0.27</v>
      </c>
      <c r="E26" s="11"/>
      <c r="F26" s="11"/>
    </row>
    <row r="27" spans="1:6">
      <c r="A27" t="s">
        <v>79</v>
      </c>
      <c r="B27" s="10">
        <v>5</v>
      </c>
      <c r="C27" s="11"/>
      <c r="D27" s="10">
        <v>0.27</v>
      </c>
      <c r="E27" s="11"/>
      <c r="F27" s="11"/>
    </row>
    <row r="28" spans="1:6">
      <c r="A28" t="s">
        <v>79</v>
      </c>
      <c r="B28" s="10">
        <v>5</v>
      </c>
      <c r="C28" s="11"/>
      <c r="D28" s="10">
        <v>0.27</v>
      </c>
      <c r="E28" s="11"/>
      <c r="F28" s="11"/>
    </row>
    <row r="29" spans="1:6">
      <c r="A29" t="s">
        <v>79</v>
      </c>
      <c r="B29" s="10">
        <v>5</v>
      </c>
      <c r="C29" s="11"/>
      <c r="D29" s="10">
        <v>0.27</v>
      </c>
      <c r="E29" s="11"/>
      <c r="F29" s="11"/>
    </row>
    <row r="30" spans="1:6">
      <c r="A30" t="s">
        <v>79</v>
      </c>
      <c r="B30" s="10">
        <v>5</v>
      </c>
      <c r="C30" s="11"/>
      <c r="D30" s="10">
        <v>0.27</v>
      </c>
      <c r="E30" s="11"/>
      <c r="F30" s="11"/>
    </row>
    <row r="31" spans="1:6">
      <c r="A31" t="s">
        <v>79</v>
      </c>
      <c r="B31" s="10">
        <v>5</v>
      </c>
      <c r="C31" s="11"/>
      <c r="D31" s="10">
        <v>0.27</v>
      </c>
      <c r="E31" s="11"/>
      <c r="F31" s="11"/>
    </row>
    <row r="32" spans="1:6">
      <c r="A32" t="s">
        <v>79</v>
      </c>
      <c r="B32" s="10">
        <v>5</v>
      </c>
      <c r="C32" s="11"/>
      <c r="D32" s="10">
        <v>0.27</v>
      </c>
      <c r="E32" s="11"/>
      <c r="F32" s="11"/>
    </row>
    <row r="33" spans="1:6">
      <c r="A33" t="s">
        <v>79</v>
      </c>
      <c r="B33" s="10">
        <v>5</v>
      </c>
      <c r="C33" s="11"/>
      <c r="D33" s="10">
        <v>0.27</v>
      </c>
      <c r="E33" s="11"/>
      <c r="F33" s="11"/>
    </row>
    <row r="34" spans="1:6">
      <c r="A34" t="s">
        <v>79</v>
      </c>
      <c r="B34" s="10">
        <v>5</v>
      </c>
      <c r="C34" s="11"/>
      <c r="D34" s="10">
        <v>0.27</v>
      </c>
      <c r="E34" s="11"/>
      <c r="F34" s="11"/>
    </row>
    <row r="35" spans="1:6">
      <c r="A35" t="s">
        <v>79</v>
      </c>
      <c r="B35" s="10">
        <v>5</v>
      </c>
      <c r="C35" s="11"/>
      <c r="D35" s="10">
        <v>0.27</v>
      </c>
      <c r="E35" s="11"/>
      <c r="F35" s="11"/>
    </row>
    <row r="36" spans="1:6">
      <c r="A36" t="s">
        <v>79</v>
      </c>
      <c r="B36" s="10">
        <v>5</v>
      </c>
      <c r="C36" s="11"/>
      <c r="D36" s="10">
        <v>0.27</v>
      </c>
      <c r="E36" s="11"/>
      <c r="F36" s="11"/>
    </row>
    <row r="37" spans="1:6">
      <c r="A37" t="s">
        <v>79</v>
      </c>
      <c r="B37" s="10">
        <v>5</v>
      </c>
      <c r="C37" s="11"/>
      <c r="D37" s="10">
        <v>0.27</v>
      </c>
      <c r="E37" s="11"/>
      <c r="F37" s="11"/>
    </row>
    <row r="38" spans="1:6">
      <c r="A38" t="s">
        <v>79</v>
      </c>
      <c r="B38" s="10">
        <v>5</v>
      </c>
      <c r="C38" s="11"/>
      <c r="D38" s="10">
        <v>0.27</v>
      </c>
      <c r="E38" s="11"/>
      <c r="F38" s="11"/>
    </row>
    <row r="39" spans="1:6">
      <c r="A39" t="s">
        <v>79</v>
      </c>
      <c r="B39" s="10">
        <v>5</v>
      </c>
      <c r="C39" s="11"/>
      <c r="D39" s="10">
        <v>0.27</v>
      </c>
      <c r="E39" s="11"/>
      <c r="F39" s="11"/>
    </row>
    <row r="40" spans="1:6">
      <c r="A40" t="s">
        <v>79</v>
      </c>
      <c r="B40" s="10">
        <v>5</v>
      </c>
      <c r="C40" s="11"/>
      <c r="D40" s="10">
        <v>0.27</v>
      </c>
      <c r="E40" s="11"/>
      <c r="F40" s="11"/>
    </row>
    <row r="41" spans="1:6">
      <c r="A41" t="s">
        <v>79</v>
      </c>
      <c r="B41" s="10">
        <v>5</v>
      </c>
      <c r="C41" s="11"/>
      <c r="D41" s="10">
        <v>0.27</v>
      </c>
      <c r="E41" s="11"/>
      <c r="F41" s="11"/>
    </row>
    <row r="42" spans="1:6">
      <c r="A42" t="s">
        <v>79</v>
      </c>
      <c r="B42" s="10">
        <v>5</v>
      </c>
      <c r="D42" s="10">
        <v>0.27</v>
      </c>
    </row>
    <row r="43" spans="1:6">
      <c r="A43" t="s">
        <v>79</v>
      </c>
      <c r="B43" s="10">
        <v>5</v>
      </c>
      <c r="D43" s="10">
        <v>0.27</v>
      </c>
    </row>
    <row r="44" spans="1:6">
      <c r="A44" t="s">
        <v>79</v>
      </c>
      <c r="B44" s="10">
        <v>5</v>
      </c>
      <c r="D44" s="10">
        <v>0.27</v>
      </c>
    </row>
    <row r="45" spans="1:6">
      <c r="A45" t="s">
        <v>79</v>
      </c>
      <c r="B45" s="10">
        <v>5</v>
      </c>
      <c r="D45" s="10">
        <v>0.27</v>
      </c>
    </row>
    <row r="46" spans="1:6">
      <c r="A46" t="s">
        <v>79</v>
      </c>
      <c r="B46" s="10">
        <v>5</v>
      </c>
      <c r="D46" s="10">
        <v>0.27</v>
      </c>
    </row>
    <row r="47" spans="1:6">
      <c r="A47" t="s">
        <v>79</v>
      </c>
      <c r="B47" s="10">
        <v>5</v>
      </c>
      <c r="D47" s="10">
        <v>0.27</v>
      </c>
    </row>
    <row r="48" spans="1:6">
      <c r="A48" t="s">
        <v>79</v>
      </c>
      <c r="B48" s="10">
        <v>5</v>
      </c>
      <c r="D48" s="10">
        <v>0.27</v>
      </c>
    </row>
    <row r="49" spans="1:4">
      <c r="A49" t="s">
        <v>79</v>
      </c>
      <c r="B49" s="10">
        <v>5</v>
      </c>
      <c r="D49" s="10">
        <v>0.27</v>
      </c>
    </row>
    <row r="50" spans="1:4">
      <c r="A50" t="s">
        <v>79</v>
      </c>
      <c r="B50" s="10">
        <v>5</v>
      </c>
      <c r="D50" s="10">
        <v>0.27</v>
      </c>
    </row>
    <row r="51" spans="1:4">
      <c r="A51" t="s">
        <v>79</v>
      </c>
      <c r="B51" s="10">
        <v>5</v>
      </c>
      <c r="D51" s="10">
        <v>0.27</v>
      </c>
    </row>
    <row r="52" spans="1:4">
      <c r="A52" t="s">
        <v>79</v>
      </c>
      <c r="B52" s="10">
        <v>5</v>
      </c>
      <c r="D52" s="10">
        <v>0.27</v>
      </c>
    </row>
    <row r="53" spans="1:4">
      <c r="A53" t="s">
        <v>79</v>
      </c>
      <c r="B53" s="10">
        <v>5</v>
      </c>
      <c r="D53" s="10">
        <v>0.27</v>
      </c>
    </row>
    <row r="54" spans="1:4">
      <c r="A54" t="s">
        <v>79</v>
      </c>
      <c r="B54" s="10">
        <v>5</v>
      </c>
      <c r="D54" s="10">
        <v>0.27</v>
      </c>
    </row>
    <row r="55" spans="1:4">
      <c r="A55" t="s">
        <v>79</v>
      </c>
      <c r="B55" s="10">
        <v>5</v>
      </c>
      <c r="D55" s="10">
        <v>0.27</v>
      </c>
    </row>
    <row r="56" spans="1:4">
      <c r="A56" t="s">
        <v>79</v>
      </c>
      <c r="B56" s="10">
        <v>5</v>
      </c>
      <c r="D56" s="10">
        <v>0.27</v>
      </c>
    </row>
    <row r="57" spans="1:4">
      <c r="A57" t="s">
        <v>79</v>
      </c>
      <c r="B57" s="10">
        <v>5</v>
      </c>
      <c r="D57" s="10">
        <v>0.27</v>
      </c>
    </row>
    <row r="58" spans="1:4">
      <c r="A58" t="s">
        <v>79</v>
      </c>
      <c r="B58" s="10">
        <v>5</v>
      </c>
      <c r="D58" s="10">
        <v>0.27</v>
      </c>
    </row>
    <row r="59" spans="1:4">
      <c r="A59" t="s">
        <v>79</v>
      </c>
      <c r="B59" s="10">
        <v>5</v>
      </c>
      <c r="D59" s="10">
        <v>0.27</v>
      </c>
    </row>
    <row r="60" spans="1:4">
      <c r="A60" t="s">
        <v>79</v>
      </c>
      <c r="B60" s="10">
        <v>5</v>
      </c>
      <c r="D60" s="10">
        <v>0.27</v>
      </c>
    </row>
    <row r="61" spans="1:4">
      <c r="A61" t="s">
        <v>79</v>
      </c>
      <c r="B61" s="10">
        <v>5</v>
      </c>
      <c r="D61" s="10">
        <v>0.27</v>
      </c>
    </row>
    <row r="62" spans="1:4">
      <c r="A62" t="s">
        <v>79</v>
      </c>
      <c r="B62" s="10">
        <v>5</v>
      </c>
      <c r="D62" s="10">
        <v>0.27</v>
      </c>
    </row>
    <row r="63" spans="1:4">
      <c r="A63" t="s">
        <v>79</v>
      </c>
      <c r="B63" s="10">
        <v>5</v>
      </c>
      <c r="D63" s="10">
        <v>0.27</v>
      </c>
    </row>
    <row r="64" spans="1:4">
      <c r="A64" t="s">
        <v>79</v>
      </c>
      <c r="B64" s="10">
        <v>5</v>
      </c>
      <c r="D64" s="10">
        <v>0.27</v>
      </c>
    </row>
    <row r="65" spans="1:4">
      <c r="A65" t="s">
        <v>79</v>
      </c>
      <c r="B65" s="10">
        <v>5</v>
      </c>
      <c r="D65" s="10">
        <v>0.27</v>
      </c>
    </row>
    <row r="66" spans="1:4">
      <c r="A66" t="s">
        <v>79</v>
      </c>
      <c r="B66" s="10">
        <v>5</v>
      </c>
      <c r="D66" s="10">
        <v>0.27</v>
      </c>
    </row>
    <row r="67" spans="1:4">
      <c r="A67" t="s">
        <v>79</v>
      </c>
      <c r="B67" s="10">
        <v>5</v>
      </c>
      <c r="D67" s="10">
        <v>0.27</v>
      </c>
    </row>
    <row r="68" spans="1:4">
      <c r="A68" t="s">
        <v>79</v>
      </c>
      <c r="B68" s="10">
        <v>5</v>
      </c>
      <c r="D68" s="10">
        <v>0.27</v>
      </c>
    </row>
    <row r="69" spans="1:4">
      <c r="A69" t="s">
        <v>79</v>
      </c>
      <c r="B69" s="10">
        <v>5</v>
      </c>
      <c r="D69" s="10">
        <v>0.27</v>
      </c>
    </row>
    <row r="70" spans="1:4">
      <c r="A70" t="s">
        <v>79</v>
      </c>
      <c r="B70" s="10">
        <v>5</v>
      </c>
      <c r="D70" s="10">
        <v>0.27</v>
      </c>
    </row>
    <row r="71" spans="1:4">
      <c r="A71" t="s">
        <v>79</v>
      </c>
      <c r="B71" s="10">
        <v>5</v>
      </c>
      <c r="D71" s="10">
        <v>0.27</v>
      </c>
    </row>
    <row r="72" spans="1:4">
      <c r="A72" t="s">
        <v>79</v>
      </c>
      <c r="B72" s="10">
        <v>5</v>
      </c>
      <c r="D72" s="10">
        <v>0.27</v>
      </c>
    </row>
    <row r="73" spans="1:4">
      <c r="A73" t="s">
        <v>79</v>
      </c>
      <c r="B73" s="10">
        <v>5</v>
      </c>
      <c r="D73" s="10">
        <v>0.27</v>
      </c>
    </row>
    <row r="74" spans="1:4">
      <c r="A74" t="s">
        <v>79</v>
      </c>
      <c r="B74" s="10">
        <v>5</v>
      </c>
      <c r="D74" s="10">
        <v>0.27</v>
      </c>
    </row>
    <row r="75" spans="1:4">
      <c r="A75" t="s">
        <v>79</v>
      </c>
      <c r="B75" s="10">
        <v>5</v>
      </c>
      <c r="D75" s="10">
        <v>0.27</v>
      </c>
    </row>
    <row r="76" spans="1:4">
      <c r="A76" t="s">
        <v>79</v>
      </c>
      <c r="B76" s="10">
        <v>5</v>
      </c>
      <c r="D76" s="10">
        <v>0.27</v>
      </c>
    </row>
    <row r="77" spans="1:4">
      <c r="A77" t="s">
        <v>79</v>
      </c>
      <c r="B77" s="10">
        <v>5</v>
      </c>
      <c r="D77" s="10">
        <v>0.27</v>
      </c>
    </row>
    <row r="78" spans="1:4">
      <c r="A78" t="s">
        <v>79</v>
      </c>
      <c r="B78" s="10">
        <v>5</v>
      </c>
      <c r="D78" s="10">
        <v>0.27</v>
      </c>
    </row>
    <row r="79" spans="1:4">
      <c r="A79" t="s">
        <v>79</v>
      </c>
      <c r="B79" s="10">
        <v>5</v>
      </c>
      <c r="D79" s="10">
        <v>0.27</v>
      </c>
    </row>
    <row r="80" spans="1:4">
      <c r="A80" t="s">
        <v>79</v>
      </c>
      <c r="B80" s="10">
        <v>5</v>
      </c>
      <c r="D80" s="10">
        <v>0.27</v>
      </c>
    </row>
    <row r="81" spans="1:4">
      <c r="A81" t="s">
        <v>79</v>
      </c>
      <c r="B81" s="10">
        <v>5</v>
      </c>
      <c r="D81" s="10">
        <v>0.27</v>
      </c>
    </row>
    <row r="82" spans="1:4">
      <c r="A82" t="s">
        <v>79</v>
      </c>
      <c r="B82" s="10">
        <v>5</v>
      </c>
      <c r="D82" s="10">
        <v>0.27</v>
      </c>
    </row>
    <row r="83" spans="1:4">
      <c r="A83" t="s">
        <v>79</v>
      </c>
      <c r="B83" s="10">
        <v>5</v>
      </c>
      <c r="D83" s="10">
        <v>0.27</v>
      </c>
    </row>
    <row r="84" spans="1:4">
      <c r="A84" t="s">
        <v>79</v>
      </c>
      <c r="B84" s="10">
        <v>5</v>
      </c>
      <c r="D84" s="10">
        <v>0.27</v>
      </c>
    </row>
    <row r="85" spans="1:4">
      <c r="A85" t="s">
        <v>79</v>
      </c>
      <c r="B85" s="10">
        <v>5</v>
      </c>
      <c r="D85" s="10">
        <v>0.37</v>
      </c>
    </row>
    <row r="86" spans="1:4">
      <c r="A86" t="s">
        <v>79</v>
      </c>
      <c r="B86" s="10">
        <v>5</v>
      </c>
      <c r="D86" s="10">
        <v>0.37</v>
      </c>
    </row>
    <row r="87" spans="1:4">
      <c r="A87" t="s">
        <v>79</v>
      </c>
      <c r="B87" s="10">
        <v>5</v>
      </c>
      <c r="D87" s="10">
        <v>0.37</v>
      </c>
    </row>
    <row r="88" spans="1:4">
      <c r="A88" t="s">
        <v>79</v>
      </c>
      <c r="B88" s="10">
        <v>5</v>
      </c>
      <c r="D88" s="10">
        <v>0.37</v>
      </c>
    </row>
    <row r="89" spans="1:4">
      <c r="A89" t="s">
        <v>79</v>
      </c>
      <c r="B89" s="10">
        <v>5</v>
      </c>
      <c r="D89" s="10">
        <v>0.37</v>
      </c>
    </row>
    <row r="90" spans="1:4">
      <c r="A90" t="s">
        <v>79</v>
      </c>
      <c r="B90" s="10">
        <v>5</v>
      </c>
      <c r="D90" s="10">
        <v>0.37</v>
      </c>
    </row>
    <row r="91" spans="1:4">
      <c r="A91" t="s">
        <v>79</v>
      </c>
      <c r="B91" s="10">
        <v>5</v>
      </c>
      <c r="D91" s="10">
        <v>0.37</v>
      </c>
    </row>
    <row r="92" spans="1:4">
      <c r="A92" t="s">
        <v>79</v>
      </c>
      <c r="B92" s="10">
        <v>5</v>
      </c>
      <c r="D92" s="10">
        <v>0.37</v>
      </c>
    </row>
    <row r="93" spans="1:4">
      <c r="A93" t="s">
        <v>79</v>
      </c>
      <c r="B93" s="10">
        <v>5</v>
      </c>
      <c r="D93" s="10">
        <v>0.37</v>
      </c>
    </row>
    <row r="94" spans="1:4">
      <c r="A94" t="s">
        <v>79</v>
      </c>
      <c r="B94" s="10">
        <v>5</v>
      </c>
      <c r="D94" s="10">
        <v>0.37</v>
      </c>
    </row>
    <row r="95" spans="1:4">
      <c r="A95" t="s">
        <v>79</v>
      </c>
      <c r="B95" s="10">
        <v>5</v>
      </c>
      <c r="D95" s="10">
        <v>0.37</v>
      </c>
    </row>
    <row r="96" spans="1:4">
      <c r="A96" t="s">
        <v>79</v>
      </c>
      <c r="B96" s="10">
        <v>5</v>
      </c>
      <c r="D96" s="10">
        <v>0.37</v>
      </c>
    </row>
    <row r="97" spans="1:4">
      <c r="A97" t="s">
        <v>79</v>
      </c>
      <c r="B97" s="10">
        <v>5</v>
      </c>
      <c r="D97" s="10">
        <v>0.27</v>
      </c>
    </row>
    <row r="98" spans="1:4">
      <c r="A98" t="s">
        <v>79</v>
      </c>
      <c r="B98" s="10">
        <v>5</v>
      </c>
      <c r="D98" s="10">
        <v>0.27</v>
      </c>
    </row>
    <row r="99" spans="1:4">
      <c r="A99" t="s">
        <v>79</v>
      </c>
      <c r="B99" s="10">
        <v>5</v>
      </c>
      <c r="D99" s="10">
        <v>0.27</v>
      </c>
    </row>
    <row r="100" spans="1:4">
      <c r="A100" t="s">
        <v>79</v>
      </c>
      <c r="B100" s="10">
        <v>5</v>
      </c>
      <c r="D100" s="10">
        <v>0.27</v>
      </c>
    </row>
    <row r="101" spans="1:4">
      <c r="A101" t="s">
        <v>79</v>
      </c>
      <c r="B101" s="10">
        <v>5</v>
      </c>
      <c r="D101" s="10">
        <v>0.27</v>
      </c>
    </row>
    <row r="102" spans="1:4">
      <c r="A102" t="s">
        <v>79</v>
      </c>
      <c r="B102" s="10">
        <v>5</v>
      </c>
      <c r="D102" s="10">
        <v>0.27</v>
      </c>
    </row>
    <row r="103" spans="1:4">
      <c r="A103" t="s">
        <v>79</v>
      </c>
      <c r="B103" s="10">
        <v>5</v>
      </c>
      <c r="D103" s="10">
        <v>0.27</v>
      </c>
    </row>
    <row r="104" spans="1:4">
      <c r="A104" t="s">
        <v>79</v>
      </c>
      <c r="B104" s="10">
        <v>5</v>
      </c>
      <c r="D104" s="10">
        <v>0.27</v>
      </c>
    </row>
    <row r="105" spans="1:4">
      <c r="A105" t="s">
        <v>79</v>
      </c>
      <c r="B105" s="10">
        <v>5</v>
      </c>
      <c r="D105" s="10">
        <v>0.27</v>
      </c>
    </row>
    <row r="106" spans="1:4">
      <c r="A106" t="s">
        <v>79</v>
      </c>
      <c r="B106" s="10">
        <v>5</v>
      </c>
      <c r="D106" s="10">
        <v>0.27</v>
      </c>
    </row>
    <row r="107" spans="1:4">
      <c r="A107" t="s">
        <v>79</v>
      </c>
      <c r="B107" s="10">
        <v>5</v>
      </c>
      <c r="D107" s="10">
        <v>0.27</v>
      </c>
    </row>
    <row r="108" spans="1:4">
      <c r="A108" t="s">
        <v>79</v>
      </c>
      <c r="B108" s="10">
        <v>5</v>
      </c>
      <c r="D108" s="10">
        <v>0.27</v>
      </c>
    </row>
    <row r="109" spans="1:4">
      <c r="A109" t="s">
        <v>79</v>
      </c>
      <c r="B109" s="10">
        <v>5</v>
      </c>
      <c r="D109" s="10">
        <v>0.27</v>
      </c>
    </row>
    <row r="110" spans="1:4">
      <c r="A110" t="s">
        <v>79</v>
      </c>
      <c r="B110" s="10">
        <v>5</v>
      </c>
      <c r="D110" s="10">
        <v>0.27</v>
      </c>
    </row>
    <row r="111" spans="1:4">
      <c r="A111" t="s">
        <v>79</v>
      </c>
      <c r="B111" s="10">
        <v>5</v>
      </c>
      <c r="D111" s="10">
        <v>0.27</v>
      </c>
    </row>
    <row r="112" spans="1:4">
      <c r="A112" t="s">
        <v>79</v>
      </c>
      <c r="B112" s="10">
        <v>5</v>
      </c>
      <c r="D112" s="10">
        <v>0.27</v>
      </c>
    </row>
    <row r="113" spans="1:6">
      <c r="A113" t="s">
        <v>79</v>
      </c>
      <c r="B113" s="10">
        <v>5</v>
      </c>
      <c r="D113" s="10">
        <v>0.27</v>
      </c>
    </row>
    <row r="114" spans="1:6">
      <c r="A114" t="s">
        <v>80</v>
      </c>
      <c r="B114" s="10">
        <v>10</v>
      </c>
    </row>
    <row r="116" spans="1:6" ht="15" thickBot="1">
      <c r="A116" t="s">
        <v>3</v>
      </c>
      <c r="B116" s="14">
        <f>SUM(B5:B115)</f>
        <v>619.45000000000005</v>
      </c>
      <c r="D116" s="14">
        <f>SUM(D6:D115)</f>
        <v>30.089999999999979</v>
      </c>
      <c r="F116" s="14">
        <f>+B116+D116</f>
        <v>649.54000000000008</v>
      </c>
    </row>
    <row r="117" spans="1:6" ht="15" thickTop="1"/>
  </sheetData>
  <mergeCells count="1">
    <mergeCell ref="B1:E1"/>
  </mergeCells>
  <phoneticPr fontId="3" type="noConversion"/>
  <pageMargins left="0.70000000000000007" right="0.70000000000000007" top="0.75000000000000011" bottom="0.75000000000000011" header="0.30000000000000004" footer="0.30000000000000004"/>
  <pageSetup paperSize="9" scale="9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7"/>
  <sheetViews>
    <sheetView zoomScaleNormal="100" workbookViewId="0">
      <selection activeCell="A18" sqref="A18"/>
    </sheetView>
  </sheetViews>
  <sheetFormatPr defaultRowHeight="14.25"/>
  <cols>
    <col min="1" max="1" width="21.375" bestFit="1" customWidth="1"/>
    <col min="2" max="2" width="10" bestFit="1" customWidth="1"/>
    <col min="3" max="3" width="1.875" bestFit="1" customWidth="1"/>
    <col min="4" max="4" width="14.625" bestFit="1" customWidth="1"/>
    <col min="5" max="5" width="3" customWidth="1"/>
    <col min="6" max="6" width="10.75" bestFit="1" customWidth="1"/>
    <col min="7" max="7" width="3.875" bestFit="1" customWidth="1"/>
    <col min="8" max="9" width="11" customWidth="1"/>
    <col min="10" max="10" width="11.25" bestFit="1" customWidth="1"/>
    <col min="11" max="256" width="11" customWidth="1"/>
  </cols>
  <sheetData>
    <row r="1" spans="1:7" ht="22.5" customHeight="1">
      <c r="B1" s="26" t="s">
        <v>43</v>
      </c>
      <c r="C1" s="26"/>
      <c r="D1" s="26"/>
      <c r="E1" s="26"/>
      <c r="F1" s="26"/>
    </row>
    <row r="2" spans="1:7" ht="15">
      <c r="C2" s="1"/>
      <c r="D2" s="1"/>
      <c r="E2" s="1"/>
    </row>
    <row r="3" spans="1:7" ht="15">
      <c r="A3" s="1"/>
      <c r="B3" s="1" t="s">
        <v>0</v>
      </c>
      <c r="C3" s="1"/>
      <c r="D3" s="1" t="s">
        <v>1</v>
      </c>
      <c r="E3" s="1"/>
      <c r="F3" s="1" t="s">
        <v>2</v>
      </c>
    </row>
    <row r="4" spans="1:7" ht="15">
      <c r="A4" s="1"/>
      <c r="B4" s="1"/>
      <c r="C4" s="1"/>
      <c r="D4" s="1"/>
      <c r="E4" s="1"/>
      <c r="F4" s="1"/>
    </row>
    <row r="5" spans="1:7">
      <c r="A5" t="s">
        <v>61</v>
      </c>
      <c r="B5" s="11">
        <f>40*23</f>
        <v>920</v>
      </c>
      <c r="C5" s="11"/>
      <c r="D5" s="11"/>
      <c r="E5" s="11"/>
      <c r="F5" s="11"/>
    </row>
    <row r="6" spans="1:7">
      <c r="A6" t="s">
        <v>62</v>
      </c>
      <c r="B6" s="11">
        <f>30+45+20+10-1</f>
        <v>104</v>
      </c>
      <c r="C6" s="11"/>
      <c r="D6" s="11"/>
      <c r="E6" s="11"/>
      <c r="F6" s="11"/>
    </row>
    <row r="7" spans="1:7">
      <c r="B7" s="11"/>
      <c r="C7" s="11"/>
      <c r="D7" s="11"/>
      <c r="E7" s="11"/>
      <c r="F7" s="11"/>
      <c r="G7" s="7"/>
    </row>
    <row r="8" spans="1:7">
      <c r="A8" t="s">
        <v>60</v>
      </c>
      <c r="B8" s="11"/>
      <c r="C8" s="11"/>
      <c r="D8" s="11">
        <f>400+135+40+20</f>
        <v>595</v>
      </c>
      <c r="E8" s="11"/>
      <c r="F8" s="11"/>
      <c r="G8" s="7"/>
    </row>
    <row r="9" spans="1:7">
      <c r="A9" t="s">
        <v>27</v>
      </c>
      <c r="B9" s="11"/>
      <c r="C9" s="11"/>
      <c r="D9" s="11">
        <v>288</v>
      </c>
      <c r="E9" s="11"/>
      <c r="F9" s="11"/>
      <c r="G9" s="7"/>
    </row>
    <row r="10" spans="1:7">
      <c r="A10" t="s">
        <v>28</v>
      </c>
      <c r="B10" s="11"/>
      <c r="C10" s="11"/>
      <c r="D10" s="11">
        <f>149.69+35.84</f>
        <v>185.53</v>
      </c>
      <c r="E10" s="11"/>
      <c r="F10" s="11"/>
    </row>
    <row r="11" spans="1:7">
      <c r="A11" t="s">
        <v>29</v>
      </c>
      <c r="B11" s="11"/>
      <c r="C11" s="11"/>
      <c r="D11" s="11">
        <f>16.37+22</f>
        <v>38.370000000000005</v>
      </c>
      <c r="E11" s="11"/>
      <c r="F11" s="11"/>
      <c r="G11" s="4"/>
    </row>
    <row r="12" spans="1:7">
      <c r="B12" s="11"/>
      <c r="C12" s="11"/>
      <c r="D12" s="11"/>
      <c r="E12" s="11"/>
      <c r="F12" s="11"/>
    </row>
    <row r="13" spans="1:7" ht="15" thickBot="1">
      <c r="A13" s="17" t="s">
        <v>3</v>
      </c>
      <c r="B13" s="18">
        <f>SUM(B5:B12)</f>
        <v>1024</v>
      </c>
      <c r="C13" s="19"/>
      <c r="D13" s="18">
        <f>SUM(D5:D12)</f>
        <v>1106.9000000000001</v>
      </c>
      <c r="E13" s="13"/>
      <c r="F13" s="18">
        <f>B13-D13</f>
        <v>-82.900000000000091</v>
      </c>
    </row>
    <row r="14" spans="1:7" ht="15" thickTop="1"/>
    <row r="16" spans="1:7">
      <c r="A16" t="s">
        <v>69</v>
      </c>
      <c r="B16" s="11">
        <v>12</v>
      </c>
    </row>
    <row r="17" spans="1:2">
      <c r="A17" t="s">
        <v>70</v>
      </c>
      <c r="B17" s="11">
        <v>70.900000000000006</v>
      </c>
    </row>
  </sheetData>
  <mergeCells count="1">
    <mergeCell ref="B1:F1"/>
  </mergeCells>
  <phoneticPr fontId="3" type="noConversion"/>
  <pageMargins left="0.70000000000000007" right="0.70000000000000007" top="0.75000000000000011" bottom="0.75000000000000011" header="0.30000000000000004" footer="0.3000000000000000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6"/>
  <sheetViews>
    <sheetView zoomScaleNormal="100" workbookViewId="0">
      <selection activeCell="A21" sqref="A21"/>
    </sheetView>
  </sheetViews>
  <sheetFormatPr defaultColWidth="8.625" defaultRowHeight="14.25"/>
  <cols>
    <col min="1" max="1" width="27.5" bestFit="1" customWidth="1"/>
    <col min="2" max="2" width="10" style="10" bestFit="1" customWidth="1"/>
    <col min="3" max="3" width="2.375" style="10" customWidth="1"/>
    <col min="4" max="4" width="15.875" style="10" bestFit="1" customWidth="1"/>
    <col min="5" max="5" width="2.875" style="10" customWidth="1"/>
    <col min="6" max="6" width="12" style="10" bestFit="1" customWidth="1"/>
  </cols>
  <sheetData>
    <row r="1" spans="1:6" ht="21" customHeight="1">
      <c r="B1" s="26" t="s">
        <v>44</v>
      </c>
      <c r="C1" s="26"/>
      <c r="D1" s="26"/>
      <c r="E1" s="26"/>
      <c r="F1" s="26"/>
    </row>
    <row r="3" spans="1:6" ht="15">
      <c r="A3" s="1" t="s">
        <v>30</v>
      </c>
      <c r="B3" s="22" t="s">
        <v>0</v>
      </c>
      <c r="D3" s="16" t="s">
        <v>1</v>
      </c>
      <c r="E3" s="16"/>
      <c r="F3" s="16" t="s">
        <v>2</v>
      </c>
    </row>
    <row r="5" spans="1:6">
      <c r="B5" s="11"/>
      <c r="C5" s="11"/>
      <c r="D5" s="11"/>
      <c r="E5" s="11"/>
      <c r="F5" s="11"/>
    </row>
    <row r="6" spans="1:6">
      <c r="A6" t="s">
        <v>71</v>
      </c>
      <c r="B6" s="11">
        <v>85</v>
      </c>
      <c r="C6" s="11"/>
      <c r="D6" s="11"/>
      <c r="E6" s="11"/>
      <c r="F6" s="11"/>
    </row>
    <row r="7" spans="1:6">
      <c r="A7" t="s">
        <v>23</v>
      </c>
      <c r="B7" s="11">
        <v>18</v>
      </c>
      <c r="C7" s="11"/>
      <c r="D7" s="11"/>
      <c r="E7" s="11"/>
      <c r="F7" s="11"/>
    </row>
    <row r="8" spans="1:6">
      <c r="A8" t="s">
        <v>47</v>
      </c>
      <c r="B8" s="11">
        <v>15</v>
      </c>
      <c r="C8" s="11"/>
      <c r="D8" s="11"/>
      <c r="E8" s="11"/>
      <c r="F8" s="11"/>
    </row>
    <row r="9" spans="1:6">
      <c r="A9" t="s">
        <v>48</v>
      </c>
      <c r="B9" s="11">
        <v>15</v>
      </c>
      <c r="C9" s="11"/>
      <c r="D9" s="11"/>
      <c r="E9" s="11"/>
      <c r="F9" s="11"/>
    </row>
    <row r="10" spans="1:6">
      <c r="A10" t="s">
        <v>10</v>
      </c>
      <c r="B10" s="11">
        <v>10</v>
      </c>
      <c r="C10" s="11"/>
      <c r="D10" s="11"/>
      <c r="E10" s="11"/>
      <c r="F10" s="11"/>
    </row>
    <row r="11" spans="1:6">
      <c r="A11" t="s">
        <v>26</v>
      </c>
      <c r="B11" s="11">
        <v>15</v>
      </c>
      <c r="C11" s="11"/>
      <c r="D11" s="11"/>
      <c r="E11" s="11"/>
      <c r="F11" s="11"/>
    </row>
    <row r="12" spans="1:6">
      <c r="A12" t="s">
        <v>24</v>
      </c>
      <c r="B12" s="11">
        <v>28</v>
      </c>
      <c r="C12" s="11"/>
      <c r="D12" s="11"/>
      <c r="E12" s="11"/>
      <c r="F12" s="11"/>
    </row>
    <row r="13" spans="1:6">
      <c r="A13" t="s">
        <v>25</v>
      </c>
      <c r="B13" s="11">
        <v>30</v>
      </c>
      <c r="C13" s="11"/>
      <c r="D13" s="11"/>
      <c r="E13" s="11"/>
      <c r="F13" s="11"/>
    </row>
    <row r="14" spans="1:6">
      <c r="A14" t="s">
        <v>66</v>
      </c>
      <c r="B14" s="10">
        <v>33</v>
      </c>
      <c r="C14" s="11"/>
      <c r="D14" s="11"/>
      <c r="E14" s="11"/>
      <c r="F14" s="11"/>
    </row>
    <row r="15" spans="1:6">
      <c r="A15" t="s">
        <v>54</v>
      </c>
      <c r="B15" s="10">
        <v>10</v>
      </c>
      <c r="C15" s="11"/>
      <c r="D15" s="11"/>
      <c r="E15" s="11"/>
      <c r="F15" s="11"/>
    </row>
    <row r="16" spans="1:6">
      <c r="A16" t="s">
        <v>48</v>
      </c>
      <c r="B16" s="10">
        <v>28</v>
      </c>
      <c r="C16" s="11"/>
      <c r="D16" s="11"/>
      <c r="E16" s="11"/>
      <c r="F16" s="11"/>
    </row>
    <row r="17" spans="1:6">
      <c r="A17" t="s">
        <v>52</v>
      </c>
      <c r="B17" s="10">
        <v>18</v>
      </c>
      <c r="C17" s="11"/>
      <c r="D17" s="11"/>
      <c r="E17" s="11"/>
      <c r="F17" s="11"/>
    </row>
    <row r="18" spans="1:6">
      <c r="A18" t="s">
        <v>55</v>
      </c>
      <c r="B18" s="10">
        <v>32</v>
      </c>
      <c r="C18" s="11"/>
      <c r="D18" s="11"/>
      <c r="E18" s="11"/>
      <c r="F18" s="11"/>
    </row>
    <row r="19" spans="1:6">
      <c r="A19" t="s">
        <v>67</v>
      </c>
      <c r="B19" s="11">
        <v>28</v>
      </c>
      <c r="C19" s="11"/>
      <c r="D19" s="11"/>
      <c r="E19" s="11"/>
      <c r="F19" s="11"/>
    </row>
    <row r="20" spans="1:6">
      <c r="A20" t="s">
        <v>51</v>
      </c>
      <c r="B20" s="11">
        <v>30</v>
      </c>
      <c r="C20" s="11"/>
      <c r="D20" s="11"/>
      <c r="E20" s="11"/>
      <c r="F20" s="11"/>
    </row>
    <row r="21" spans="1:6">
      <c r="A21" t="s">
        <v>53</v>
      </c>
      <c r="B21" s="11">
        <v>30</v>
      </c>
      <c r="C21" s="11"/>
      <c r="D21" s="11"/>
      <c r="E21" s="11"/>
      <c r="F21" s="11"/>
    </row>
    <row r="22" spans="1:6">
      <c r="B22" s="11"/>
      <c r="C22" s="11"/>
      <c r="D22" s="11"/>
      <c r="E22" s="11"/>
      <c r="F22" s="11"/>
    </row>
    <row r="23" spans="1:6">
      <c r="B23" s="11"/>
      <c r="C23" s="11"/>
      <c r="D23" s="11"/>
      <c r="E23" s="11"/>
      <c r="F23" s="11"/>
    </row>
    <row r="24" spans="1:6">
      <c r="B24" s="11"/>
      <c r="C24" s="11"/>
      <c r="D24" s="11"/>
      <c r="E24" s="11"/>
      <c r="F24" s="11"/>
    </row>
    <row r="25" spans="1:6">
      <c r="B25" s="11"/>
      <c r="C25" s="11"/>
      <c r="D25" s="11"/>
      <c r="E25" s="11"/>
      <c r="F25" s="11"/>
    </row>
    <row r="26" spans="1:6">
      <c r="B26" s="11"/>
      <c r="C26" s="11"/>
      <c r="D26" s="11"/>
      <c r="E26" s="11"/>
      <c r="F26" s="11"/>
    </row>
    <row r="27" spans="1:6">
      <c r="B27" s="11"/>
      <c r="C27" s="11"/>
      <c r="D27" s="11"/>
      <c r="E27" s="11"/>
      <c r="F27" s="11"/>
    </row>
    <row r="28" spans="1:6">
      <c r="B28" s="11"/>
      <c r="C28" s="11"/>
      <c r="D28" s="11"/>
      <c r="E28" s="11"/>
      <c r="F28" s="11"/>
    </row>
    <row r="29" spans="1:6">
      <c r="B29" s="11"/>
      <c r="C29" s="11"/>
      <c r="D29" s="11"/>
      <c r="E29" s="11"/>
      <c r="F29" s="11"/>
    </row>
    <row r="30" spans="1:6">
      <c r="B30" s="11"/>
      <c r="C30" s="11"/>
      <c r="D30" s="11"/>
      <c r="E30" s="11"/>
      <c r="F30" s="11"/>
    </row>
    <row r="31" spans="1:6">
      <c r="B31" s="11"/>
      <c r="C31" s="11"/>
      <c r="D31" s="11"/>
      <c r="E31" s="11"/>
      <c r="F31" s="11"/>
    </row>
    <row r="32" spans="1:6">
      <c r="B32" s="11"/>
      <c r="C32" s="11"/>
      <c r="D32" s="11"/>
      <c r="E32" s="11"/>
      <c r="F32" s="11"/>
    </row>
    <row r="33" spans="1:6">
      <c r="B33" s="11"/>
      <c r="C33" s="11"/>
      <c r="D33" s="11"/>
      <c r="E33" s="11"/>
      <c r="F33" s="11"/>
    </row>
    <row r="34" spans="1:6">
      <c r="B34" s="11"/>
      <c r="C34" s="11"/>
      <c r="D34" s="11"/>
      <c r="E34" s="11"/>
      <c r="F34" s="11"/>
    </row>
    <row r="35" spans="1:6">
      <c r="B35" s="13"/>
      <c r="C35" s="13"/>
      <c r="D35" s="13"/>
      <c r="E35" s="13"/>
      <c r="F35" s="13"/>
    </row>
    <row r="36" spans="1:6">
      <c r="B36" s="13"/>
      <c r="C36" s="11"/>
      <c r="D36" s="11"/>
      <c r="E36" s="11"/>
      <c r="F36" s="11"/>
    </row>
    <row r="37" spans="1:6">
      <c r="B37" s="13"/>
      <c r="C37" s="11"/>
      <c r="D37" s="11"/>
      <c r="E37" s="11"/>
      <c r="F37" s="11"/>
    </row>
    <row r="38" spans="1:6">
      <c r="B38" s="11"/>
      <c r="C38" s="11"/>
      <c r="D38" s="11"/>
      <c r="E38" s="11"/>
      <c r="F38" s="11"/>
    </row>
    <row r="39" spans="1:6">
      <c r="B39" s="11"/>
      <c r="C39" s="11"/>
      <c r="D39" s="11"/>
      <c r="E39" s="11"/>
      <c r="F39" s="11"/>
    </row>
    <row r="40" spans="1:6">
      <c r="B40" s="13"/>
      <c r="C40" s="11"/>
      <c r="D40" s="11"/>
      <c r="E40" s="11"/>
      <c r="F40" s="11"/>
    </row>
    <row r="41" spans="1:6">
      <c r="B41" s="13"/>
      <c r="C41" s="11"/>
      <c r="D41" s="11"/>
      <c r="E41" s="11"/>
      <c r="F41" s="11"/>
    </row>
    <row r="42" spans="1:6">
      <c r="B42" s="13"/>
      <c r="C42" s="11"/>
      <c r="D42" s="11"/>
      <c r="E42" s="11"/>
      <c r="F42" s="11"/>
    </row>
    <row r="44" spans="1:6">
      <c r="B44" s="12"/>
      <c r="C44" s="12"/>
      <c r="D44" s="12"/>
      <c r="E44" s="12"/>
      <c r="F44" s="12"/>
    </row>
    <row r="45" spans="1:6" ht="15" thickBot="1">
      <c r="A45" s="3" t="s">
        <v>3</v>
      </c>
      <c r="B45" s="14">
        <f>SUM(B5:B43)</f>
        <v>425</v>
      </c>
      <c r="C45" s="15"/>
      <c r="D45" s="14">
        <f>SUM(D5:D43)</f>
        <v>0</v>
      </c>
      <c r="F45" s="14">
        <f>B45-D45</f>
        <v>425</v>
      </c>
    </row>
    <row r="46" spans="1:6" ht="15" thickTop="1"/>
  </sheetData>
  <autoFilter ref="A4:B36" xr:uid="{00000000-0009-0000-0000-000004000000}"/>
  <mergeCells count="1">
    <mergeCell ref="B1:F1"/>
  </mergeCells>
  <phoneticPr fontId="3" type="noConversion"/>
  <pageMargins left="0.70000000000000007" right="0.70000000000000007" top="0.75000000000000011" bottom="0.75000000000000011" header="0.30000000000000004" footer="0.30000000000000004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2"/>
  <sheetViews>
    <sheetView topLeftCell="A2" zoomScaleNormal="100" workbookViewId="0">
      <selection activeCell="D15" activeCellId="1" sqref="D11:D12 D15:D17"/>
    </sheetView>
  </sheetViews>
  <sheetFormatPr defaultColWidth="8.625" defaultRowHeight="14.25"/>
  <cols>
    <col min="1" max="1" width="22.375" bestFit="1" customWidth="1"/>
    <col min="2" max="2" width="10" bestFit="1" customWidth="1"/>
    <col min="3" max="3" width="2.875" bestFit="1" customWidth="1"/>
    <col min="4" max="4" width="14.625" bestFit="1" customWidth="1"/>
    <col min="5" max="5" width="2.375" customWidth="1"/>
    <col min="6" max="6" width="10.75" bestFit="1" customWidth="1"/>
    <col min="9" max="9" width="11.25" bestFit="1" customWidth="1"/>
  </cols>
  <sheetData>
    <row r="1" spans="1:6" ht="23.25" customHeight="1">
      <c r="B1" s="26" t="s">
        <v>45</v>
      </c>
      <c r="C1" s="26"/>
      <c r="D1" s="26"/>
      <c r="E1" s="26"/>
      <c r="F1" s="26"/>
    </row>
    <row r="3" spans="1:6" ht="15">
      <c r="A3" s="1" t="s">
        <v>30</v>
      </c>
      <c r="B3" s="1" t="s">
        <v>0</v>
      </c>
      <c r="C3" s="1"/>
      <c r="D3" s="1" t="s">
        <v>1</v>
      </c>
      <c r="E3" s="1"/>
      <c r="F3" s="1" t="s">
        <v>2</v>
      </c>
    </row>
    <row r="4" spans="1:6">
      <c r="B4" s="10"/>
      <c r="C4" s="10"/>
      <c r="D4" s="10"/>
      <c r="E4" s="10"/>
      <c r="F4" s="10"/>
    </row>
    <row r="5" spans="1:6">
      <c r="A5" t="s">
        <v>46</v>
      </c>
      <c r="B5" s="10">
        <v>0.02</v>
      </c>
      <c r="C5" s="10"/>
      <c r="D5" s="10"/>
      <c r="E5" s="10"/>
      <c r="F5" s="10"/>
    </row>
    <row r="6" spans="1:6">
      <c r="A6" t="s">
        <v>49</v>
      </c>
      <c r="C6" s="10"/>
      <c r="D6" s="10">
        <f>24.44+19.97+2.56</f>
        <v>46.97</v>
      </c>
      <c r="E6" s="10"/>
      <c r="F6" s="10"/>
    </row>
    <row r="7" spans="1:6">
      <c r="A7" t="s">
        <v>50</v>
      </c>
      <c r="C7" s="10"/>
      <c r="D7" s="10">
        <v>35.729999999999997</v>
      </c>
      <c r="E7" s="10"/>
      <c r="F7" s="10"/>
    </row>
    <row r="8" spans="1:6">
      <c r="A8" t="s">
        <v>56</v>
      </c>
      <c r="B8" s="10"/>
      <c r="C8" s="10"/>
      <c r="D8" s="10">
        <v>8.39</v>
      </c>
      <c r="E8" s="10"/>
      <c r="F8" s="10"/>
    </row>
    <row r="9" spans="1:6">
      <c r="A9" t="s">
        <v>56</v>
      </c>
      <c r="B9" s="10"/>
      <c r="C9" s="10"/>
      <c r="D9" s="10">
        <v>82.58</v>
      </c>
      <c r="E9" s="10"/>
      <c r="F9" s="10"/>
    </row>
    <row r="10" spans="1:6">
      <c r="A10" t="s">
        <v>56</v>
      </c>
      <c r="B10" s="10"/>
      <c r="C10" s="10"/>
      <c r="D10" s="10">
        <v>4.8</v>
      </c>
      <c r="E10" s="10"/>
      <c r="F10" s="10"/>
    </row>
    <row r="11" spans="1:6">
      <c r="A11" t="s">
        <v>58</v>
      </c>
      <c r="B11" s="10"/>
      <c r="C11" s="10"/>
      <c r="D11" s="10">
        <v>24.44</v>
      </c>
      <c r="E11" s="10"/>
      <c r="F11" s="10"/>
    </row>
    <row r="12" spans="1:6">
      <c r="A12" t="s">
        <v>57</v>
      </c>
      <c r="B12" s="10"/>
      <c r="C12" s="10"/>
      <c r="D12" s="10">
        <v>13.44</v>
      </c>
      <c r="E12" s="10"/>
      <c r="F12" s="10"/>
    </row>
    <row r="13" spans="1:6">
      <c r="A13" t="s">
        <v>59</v>
      </c>
      <c r="B13" s="10"/>
      <c r="C13" s="10"/>
      <c r="D13" s="10">
        <v>129.30000000000001</v>
      </c>
      <c r="E13" s="10"/>
      <c r="F13" s="10"/>
    </row>
    <row r="14" spans="1:6">
      <c r="A14" t="s">
        <v>57</v>
      </c>
      <c r="B14" s="10"/>
      <c r="C14" s="10"/>
      <c r="D14" s="10">
        <v>6.72</v>
      </c>
      <c r="E14" s="10"/>
      <c r="F14" s="10"/>
    </row>
    <row r="15" spans="1:6">
      <c r="A15" t="s">
        <v>58</v>
      </c>
      <c r="B15" s="10"/>
      <c r="C15" s="10"/>
      <c r="D15" s="10">
        <v>24.29</v>
      </c>
      <c r="E15" s="10"/>
      <c r="F15" s="10"/>
    </row>
    <row r="16" spans="1:6">
      <c r="A16" t="s">
        <v>58</v>
      </c>
      <c r="B16" s="10"/>
      <c r="C16" s="10"/>
      <c r="D16" s="10">
        <v>6</v>
      </c>
      <c r="E16" s="10"/>
      <c r="F16" s="10"/>
    </row>
    <row r="17" spans="1:6">
      <c r="A17" t="s">
        <v>58</v>
      </c>
      <c r="B17" s="10"/>
      <c r="C17" s="10"/>
      <c r="D17" s="10">
        <v>3.9</v>
      </c>
      <c r="E17" s="10"/>
      <c r="F17" s="10"/>
    </row>
    <row r="18" spans="1:6">
      <c r="A18" t="s">
        <v>64</v>
      </c>
      <c r="B18" s="10"/>
      <c r="C18" s="10"/>
      <c r="D18" s="10">
        <v>26.98</v>
      </c>
      <c r="E18" s="10"/>
      <c r="F18" s="10"/>
    </row>
    <row r="19" spans="1:6">
      <c r="A19" t="s">
        <v>68</v>
      </c>
      <c r="B19" s="10">
        <v>5</v>
      </c>
      <c r="C19" s="10"/>
      <c r="D19" s="10"/>
      <c r="E19" s="10"/>
      <c r="F19" s="10"/>
    </row>
    <row r="20" spans="1:6">
      <c r="B20" s="10"/>
      <c r="C20" s="10"/>
      <c r="D20" s="10"/>
      <c r="E20" s="12"/>
      <c r="F20" s="12"/>
    </row>
    <row r="21" spans="1:6" ht="15" thickBot="1">
      <c r="B21" s="14">
        <f>SUM(B4:B20)</f>
        <v>5.0199999999999996</v>
      </c>
      <c r="C21" s="15"/>
      <c r="D21" s="14">
        <f>SUM(D4:D20)</f>
        <v>413.54</v>
      </c>
      <c r="E21" s="10"/>
      <c r="F21" s="14">
        <f>B21-D21</f>
        <v>-408.52000000000004</v>
      </c>
    </row>
    <row r="22" spans="1:6" ht="15" thickTop="1"/>
  </sheetData>
  <mergeCells count="1">
    <mergeCell ref="B1:F1"/>
  </mergeCells>
  <phoneticPr fontId="3" type="noConversion"/>
  <pageMargins left="0.70000000000000007" right="0.70000000000000007" top="0.75000000000000011" bottom="0.75000000000000011" header="0.30000000000000004" footer="0.3000000000000000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6"/>
  <sheetViews>
    <sheetView zoomScaleNormal="100" workbookViewId="0">
      <selection activeCell="A25" sqref="A25"/>
    </sheetView>
  </sheetViews>
  <sheetFormatPr defaultRowHeight="14.25"/>
  <cols>
    <col min="1" max="1" width="30.625" bestFit="1" customWidth="1"/>
    <col min="4" max="4" width="9.125" style="10" bestFit="1" customWidth="1"/>
  </cols>
  <sheetData>
    <row r="1" spans="1:4" ht="15">
      <c r="A1" s="1" t="s">
        <v>72</v>
      </c>
    </row>
    <row r="2" spans="1:4" ht="15">
      <c r="A2" s="1"/>
    </row>
    <row r="3" spans="1:4" ht="15">
      <c r="A3" s="1" t="s">
        <v>76</v>
      </c>
      <c r="D3" s="10">
        <f>+Summary!D13</f>
        <v>1859.5299999999997</v>
      </c>
    </row>
    <row r="4" spans="1:4">
      <c r="B4" s="4"/>
      <c r="C4" s="4"/>
    </row>
    <row r="5" spans="1:4">
      <c r="A5" t="s">
        <v>33</v>
      </c>
      <c r="B5" s="4"/>
      <c r="C5" s="4"/>
      <c r="D5" s="10">
        <v>600</v>
      </c>
    </row>
    <row r="6" spans="1:4">
      <c r="B6" s="4"/>
      <c r="C6" s="4"/>
    </row>
    <row r="7" spans="1:4">
      <c r="A7" t="s">
        <v>73</v>
      </c>
      <c r="B7" s="4"/>
      <c r="C7" s="4"/>
      <c r="D7" s="10">
        <v>-200</v>
      </c>
    </row>
    <row r="8" spans="1:4">
      <c r="A8" t="s">
        <v>31</v>
      </c>
      <c r="B8" s="4"/>
      <c r="C8" s="4"/>
      <c r="D8" s="10">
        <v>-100</v>
      </c>
    </row>
    <row r="9" spans="1:4">
      <c r="A9" t="s">
        <v>32</v>
      </c>
      <c r="B9" s="4"/>
      <c r="C9" s="4"/>
      <c r="D9" s="10">
        <v>-1250</v>
      </c>
    </row>
    <row r="10" spans="1:4">
      <c r="A10" t="s">
        <v>78</v>
      </c>
      <c r="B10" s="4"/>
      <c r="C10" s="4"/>
      <c r="D10" s="10">
        <v>-104</v>
      </c>
    </row>
    <row r="11" spans="1:4">
      <c r="A11" t="s">
        <v>75</v>
      </c>
      <c r="D11" s="10">
        <v>-150</v>
      </c>
    </row>
    <row r="13" spans="1:4">
      <c r="A13" t="s">
        <v>74</v>
      </c>
      <c r="D13" s="10">
        <v>-600</v>
      </c>
    </row>
    <row r="15" spans="1:4" ht="15.75" thickBot="1">
      <c r="A15" s="1" t="s">
        <v>77</v>
      </c>
      <c r="D15" s="14">
        <f>SUM(D3:D14)</f>
        <v>55.529999999999745</v>
      </c>
    </row>
    <row r="16" spans="1:4" ht="15" thickTop="1"/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Cover</vt:lpstr>
      <vt:lpstr>Summary</vt:lpstr>
      <vt:lpstr>Membership</vt:lpstr>
      <vt:lpstr>Weekend Away</vt:lpstr>
      <vt:lpstr>Merchandise</vt:lpstr>
      <vt:lpstr>Miscellaneous</vt:lpstr>
      <vt:lpstr>Budget</vt:lpstr>
      <vt:lpstr>Cover!Print_Area</vt:lpstr>
      <vt:lpstr>Membership!Print_Area</vt:lpstr>
      <vt:lpstr>Merchandise!Print_Area</vt:lpstr>
      <vt:lpstr>Miscellaneous!Print_Area</vt:lpstr>
      <vt:lpstr>Summary!Print_Area</vt:lpstr>
      <vt:lpstr>'Weekend Away'!Print_Area</vt:lpstr>
    </vt:vector>
  </TitlesOfParts>
  <Company>Prudential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Loring</dc:creator>
  <cp:lastModifiedBy>James Baker</cp:lastModifiedBy>
  <cp:lastPrinted>2017-04-22T11:35:55Z</cp:lastPrinted>
  <dcterms:created xsi:type="dcterms:W3CDTF">2010-10-13T08:42:24Z</dcterms:created>
  <dcterms:modified xsi:type="dcterms:W3CDTF">2023-04-12T17:39:33Z</dcterms:modified>
</cp:coreProperties>
</file>